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1760" activeTab="6"/>
  </bookViews>
  <sheets>
    <sheet name="U8" sheetId="2" r:id="rId1"/>
    <sheet name="U10 - Dívky" sheetId="3" r:id="rId2"/>
    <sheet name="U10 - Kluci" sheetId="4" r:id="rId3"/>
    <sheet name="U12 - Dívky" sheetId="5" r:id="rId4"/>
    <sheet name="U12 - Kluci" sheetId="6" r:id="rId5"/>
    <sheet name="U14 - Dívky" sheetId="7" r:id="rId6"/>
    <sheet name="U14 - Kluci" sheetId="8" r:id="rId7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9" i="5"/>
  <c r="AD49" i="4"/>
  <c r="AB25" i="6"/>
  <c r="Y171" i="4"/>
  <c r="AD49" i="8"/>
  <c r="AB25" i="7"/>
  <c r="Y25"/>
  <c r="AA49" i="4"/>
  <c r="Y25" i="6"/>
  <c r="AA49" i="8"/>
  <c r="AA49" i="5"/>
  <c r="Y25" i="8"/>
  <c r="AD146"/>
  <c r="Z146" i="4"/>
  <c r="U74" i="8"/>
  <c r="Y74"/>
  <c r="U25"/>
  <c r="U171"/>
  <c r="U122"/>
  <c r="Y122"/>
  <c r="AA146"/>
  <c r="AD146" i="4"/>
  <c r="Y122"/>
  <c r="Z122" i="5"/>
  <c r="AC122"/>
  <c r="V122"/>
  <c r="AB25" i="4"/>
  <c r="AB74"/>
  <c r="Y25"/>
  <c r="Y74" i="7"/>
  <c r="U50" i="4"/>
  <c r="AB74" i="7"/>
  <c r="U25"/>
  <c r="Y25" i="5"/>
  <c r="Y74"/>
  <c r="Y74" i="6"/>
  <c r="W86"/>
  <c r="W37"/>
  <c r="W13"/>
  <c r="AB25" i="8"/>
  <c r="AB122"/>
  <c r="AB171"/>
  <c r="AB74"/>
  <c r="AB122" i="4"/>
  <c r="AA134" i="5"/>
  <c r="AB171" i="4"/>
  <c r="AB74" i="6"/>
  <c r="Y171" i="8"/>
  <c r="Z37" i="4"/>
  <c r="AB25" i="5"/>
  <c r="AB74"/>
  <c r="Z62" i="4"/>
  <c r="AA110" i="5"/>
  <c r="Z13" i="4"/>
  <c r="Z86" i="8"/>
  <c r="Z86" i="4"/>
  <c r="Z13" i="7"/>
  <c r="Z62" i="8"/>
  <c r="Z37"/>
  <c r="Z13"/>
  <c r="Z159"/>
  <c r="Z110"/>
  <c r="Z37" i="7"/>
  <c r="Z86"/>
  <c r="Z37" i="6"/>
  <c r="Z183" i="8"/>
  <c r="Z62" i="7"/>
  <c r="Z134" i="8"/>
  <c r="Z110" i="4"/>
  <c r="Z13" i="6"/>
  <c r="U74" i="7"/>
  <c r="Z183" i="4"/>
  <c r="Z134"/>
  <c r="Z37" i="5"/>
  <c r="Z86" i="6"/>
  <c r="Z159" i="4"/>
  <c r="Z62" i="5"/>
  <c r="Z62" i="6"/>
  <c r="Z13" i="5"/>
  <c r="Y116"/>
  <c r="Y128"/>
  <c r="Z86"/>
  <c r="Y14" i="3"/>
  <c r="Y48"/>
  <c r="Y31"/>
  <c r="X19" i="4"/>
  <c r="X80"/>
  <c r="X31" i="8"/>
  <c r="X128"/>
  <c r="X19"/>
  <c r="X68"/>
  <c r="X80"/>
  <c r="X43" i="6"/>
  <c r="X177" i="8"/>
  <c r="X31" i="7"/>
  <c r="X116" i="8"/>
  <c r="X80" i="7"/>
  <c r="X19"/>
  <c r="X31" i="6"/>
  <c r="X19"/>
  <c r="X92"/>
  <c r="X80"/>
  <c r="X7"/>
  <c r="W125" i="5"/>
  <c r="W113"/>
  <c r="X92"/>
  <c r="X31"/>
  <c r="X19"/>
  <c r="X56" i="6"/>
  <c r="V77" i="4"/>
  <c r="X116"/>
  <c r="X153"/>
  <c r="X177"/>
  <c r="X140"/>
  <c r="X68"/>
  <c r="X56"/>
  <c r="X43"/>
  <c r="V22"/>
  <c r="V16"/>
  <c r="W131" i="5"/>
  <c r="W119"/>
  <c r="X80"/>
  <c r="X68"/>
  <c r="X7"/>
  <c r="X68" i="7"/>
  <c r="W54" i="3"/>
  <c r="W42"/>
  <c r="W37"/>
  <c r="W25"/>
  <c r="W20"/>
  <c r="W8"/>
  <c r="V71" i="8"/>
  <c r="X165"/>
  <c r="V168"/>
  <c r="V125"/>
  <c r="V28"/>
  <c r="V162"/>
  <c r="V131"/>
  <c r="V65"/>
  <c r="V34"/>
  <c r="V180"/>
  <c r="X140"/>
  <c r="V83"/>
  <c r="X43"/>
  <c r="X153"/>
  <c r="V119"/>
  <c r="X56"/>
  <c r="V22"/>
  <c r="X189"/>
  <c r="V113"/>
  <c r="X92"/>
  <c r="V16"/>
  <c r="V77" i="7"/>
  <c r="X92"/>
  <c r="V65"/>
  <c r="X43"/>
  <c r="V22"/>
  <c r="V71"/>
  <c r="V83"/>
  <c r="V16"/>
  <c r="V28"/>
  <c r="X56"/>
  <c r="V34"/>
  <c r="X7"/>
  <c r="V174" i="8"/>
  <c r="X104"/>
  <c r="V77"/>
  <c r="X7"/>
  <c r="X68" i="6"/>
  <c r="V71"/>
  <c r="V83"/>
  <c r="V95"/>
  <c r="V59"/>
  <c r="V46"/>
  <c r="V10"/>
  <c r="V77"/>
  <c r="V65"/>
  <c r="V28"/>
  <c r="V16"/>
  <c r="V89"/>
  <c r="V53"/>
  <c r="V40"/>
  <c r="V4"/>
  <c r="V34"/>
  <c r="V22"/>
  <c r="Y140" i="5"/>
  <c r="Y104"/>
  <c r="X56"/>
  <c r="X43"/>
  <c r="X189" i="4"/>
  <c r="X128"/>
  <c r="X92"/>
  <c r="X31"/>
  <c r="X165"/>
  <c r="X104"/>
  <c r="V83"/>
  <c r="X7"/>
  <c r="Z13" i="2"/>
  <c r="Z37"/>
  <c r="X43"/>
  <c r="X31"/>
  <c r="X19"/>
  <c r="X7"/>
  <c r="D59" i="8" l="1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P26" s="1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28" i="7"/>
  <c r="B28"/>
  <c r="D27"/>
  <c r="B27"/>
  <c r="Q26"/>
  <c r="O26"/>
  <c r="M26"/>
  <c r="D26"/>
  <c r="B26"/>
  <c r="Q25"/>
  <c r="O25"/>
  <c r="M25"/>
  <c r="D25"/>
  <c r="B25"/>
  <c r="Q24"/>
  <c r="O24"/>
  <c r="M24"/>
  <c r="D24"/>
  <c r="B24"/>
  <c r="Q23"/>
  <c r="O23"/>
  <c r="M23"/>
  <c r="P23" s="1"/>
  <c r="D23"/>
  <c r="B23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B5" i="6"/>
  <c r="D5"/>
  <c r="M5"/>
  <c r="O5"/>
  <c r="Q5"/>
  <c r="B6"/>
  <c r="D6"/>
  <c r="M6"/>
  <c r="O6"/>
  <c r="Q6"/>
  <c r="B7"/>
  <c r="D7"/>
  <c r="M7"/>
  <c r="O7"/>
  <c r="Q7"/>
  <c r="B8"/>
  <c r="D8"/>
  <c r="M8"/>
  <c r="O8"/>
  <c r="Q8"/>
  <c r="B9"/>
  <c r="D9"/>
  <c r="B10"/>
  <c r="D10"/>
  <c r="B14"/>
  <c r="D14"/>
  <c r="M14"/>
  <c r="O14"/>
  <c r="Q14"/>
  <c r="B15"/>
  <c r="D15"/>
  <c r="M15"/>
  <c r="O15"/>
  <c r="Q15"/>
  <c r="B16"/>
  <c r="D16"/>
  <c r="M16"/>
  <c r="O16"/>
  <c r="Q16"/>
  <c r="B17"/>
  <c r="D17"/>
  <c r="M17"/>
  <c r="O17"/>
  <c r="Q17"/>
  <c r="B18"/>
  <c r="D18"/>
  <c r="B19"/>
  <c r="D19"/>
  <c r="B23"/>
  <c r="D23"/>
  <c r="M23"/>
  <c r="O23"/>
  <c r="Q23"/>
  <c r="B24"/>
  <c r="D24"/>
  <c r="M24"/>
  <c r="O24"/>
  <c r="Q24"/>
  <c r="B25"/>
  <c r="D25"/>
  <c r="M25"/>
  <c r="O25"/>
  <c r="Q25"/>
  <c r="B26"/>
  <c r="D26"/>
  <c r="M26"/>
  <c r="O26"/>
  <c r="Q26"/>
  <c r="B27"/>
  <c r="D27"/>
  <c r="B28"/>
  <c r="D28"/>
  <c r="B32"/>
  <c r="D32"/>
  <c r="M32"/>
  <c r="O32"/>
  <c r="Q32"/>
  <c r="B33"/>
  <c r="D33"/>
  <c r="M33"/>
  <c r="O33"/>
  <c r="Q33"/>
  <c r="B34"/>
  <c r="D34"/>
  <c r="M34"/>
  <c r="O34"/>
  <c r="Q34"/>
  <c r="B35"/>
  <c r="D35"/>
  <c r="M35"/>
  <c r="O35"/>
  <c r="Q35"/>
  <c r="B36"/>
  <c r="D36"/>
  <c r="B37"/>
  <c r="D37"/>
  <c r="P16" i="8" l="1"/>
  <c r="P17"/>
  <c r="R17" s="1"/>
  <c r="P56"/>
  <c r="M28"/>
  <c r="O28"/>
  <c r="P27"/>
  <c r="R27" s="1"/>
  <c r="P37"/>
  <c r="R37" s="1"/>
  <c r="M36" i="6"/>
  <c r="P24"/>
  <c r="R24" s="1"/>
  <c r="O27"/>
  <c r="P8"/>
  <c r="R8" s="1"/>
  <c r="O9"/>
  <c r="P54" i="8"/>
  <c r="R54" s="1"/>
  <c r="P55"/>
  <c r="R55" s="1"/>
  <c r="P15" i="6"/>
  <c r="R15" s="1"/>
  <c r="O9" i="8"/>
  <c r="P6"/>
  <c r="R6" s="1"/>
  <c r="P14"/>
  <c r="R14" s="1"/>
  <c r="P7"/>
  <c r="R7" s="1"/>
  <c r="O18"/>
  <c r="M38"/>
  <c r="P47"/>
  <c r="R47" s="1"/>
  <c r="P45"/>
  <c r="R45" s="1"/>
  <c r="P25"/>
  <c r="R25" s="1"/>
  <c r="O48"/>
  <c r="M9"/>
  <c r="P8"/>
  <c r="R8" s="1"/>
  <c r="R26"/>
  <c r="P34"/>
  <c r="R34" s="1"/>
  <c r="P46"/>
  <c r="R46" s="1"/>
  <c r="R56"/>
  <c r="P15"/>
  <c r="R15" s="1"/>
  <c r="P36"/>
  <c r="R36" s="1"/>
  <c r="M48"/>
  <c r="M58"/>
  <c r="O58"/>
  <c r="R16"/>
  <c r="P24"/>
  <c r="R24" s="1"/>
  <c r="P5"/>
  <c r="R5" s="1"/>
  <c r="M18"/>
  <c r="P35"/>
  <c r="R35" s="1"/>
  <c r="O38"/>
  <c r="P44"/>
  <c r="R44" s="1"/>
  <c r="P57"/>
  <c r="R57" s="1"/>
  <c r="P25" i="7"/>
  <c r="R25" s="1"/>
  <c r="P26"/>
  <c r="R26" s="1"/>
  <c r="O18"/>
  <c r="P15"/>
  <c r="P7"/>
  <c r="R7" s="1"/>
  <c r="P24"/>
  <c r="R24" s="1"/>
  <c r="R23"/>
  <c r="R15"/>
  <c r="P16"/>
  <c r="R16" s="1"/>
  <c r="M27"/>
  <c r="P5"/>
  <c r="R5" s="1"/>
  <c r="P8"/>
  <c r="R8" s="1"/>
  <c r="O27"/>
  <c r="O9"/>
  <c r="P6"/>
  <c r="R6" s="1"/>
  <c r="P14"/>
  <c r="R14" s="1"/>
  <c r="P17"/>
  <c r="R17" s="1"/>
  <c r="M9"/>
  <c r="M18"/>
  <c r="P35" i="6"/>
  <c r="R35" s="1"/>
  <c r="O36"/>
  <c r="P23"/>
  <c r="R23" s="1"/>
  <c r="P14"/>
  <c r="R14" s="1"/>
  <c r="P7"/>
  <c r="R7" s="1"/>
  <c r="P25"/>
  <c r="R25" s="1"/>
  <c r="P6"/>
  <c r="R6" s="1"/>
  <c r="M27"/>
  <c r="P17"/>
  <c r="R17" s="1"/>
  <c r="P34"/>
  <c r="R34" s="1"/>
  <c r="P26"/>
  <c r="R26" s="1"/>
  <c r="P16"/>
  <c r="R16" s="1"/>
  <c r="M9"/>
  <c r="P33"/>
  <c r="R33" s="1"/>
  <c r="O18"/>
  <c r="M18"/>
  <c r="P32"/>
  <c r="R32" s="1"/>
  <c r="P5"/>
  <c r="R5" s="1"/>
  <c r="N28" i="8" l="1"/>
  <c r="N38"/>
  <c r="N48"/>
  <c r="N9"/>
  <c r="N18" i="7"/>
  <c r="N36" i="6"/>
  <c r="N27"/>
  <c r="S24"/>
  <c r="N9"/>
  <c r="S8"/>
  <c r="N18" i="8"/>
  <c r="N58"/>
  <c r="S5"/>
  <c r="S8"/>
  <c r="S6"/>
  <c r="S7"/>
  <c r="S35"/>
  <c r="S16"/>
  <c r="S24"/>
  <c r="S26"/>
  <c r="S27"/>
  <c r="S44"/>
  <c r="S47"/>
  <c r="S57"/>
  <c r="S54"/>
  <c r="S56"/>
  <c r="S55"/>
  <c r="S45"/>
  <c r="S25"/>
  <c r="S36"/>
  <c r="S14"/>
  <c r="S17"/>
  <c r="S34"/>
  <c r="S15"/>
  <c r="S46"/>
  <c r="S37"/>
  <c r="N27" i="7"/>
  <c r="N9"/>
  <c r="S26"/>
  <c r="S5"/>
  <c r="S8"/>
  <c r="S17"/>
  <c r="S25"/>
  <c r="S24"/>
  <c r="S23"/>
  <c r="S7"/>
  <c r="S6"/>
  <c r="S14"/>
  <c r="S16"/>
  <c r="S15"/>
  <c r="S34" i="6"/>
  <c r="N18"/>
  <c r="S23"/>
  <c r="S26"/>
  <c r="S25"/>
  <c r="S17"/>
  <c r="S5"/>
  <c r="S15"/>
  <c r="S16"/>
  <c r="S7"/>
  <c r="S32"/>
  <c r="S14"/>
  <c r="S33"/>
  <c r="S6"/>
  <c r="S35"/>
  <c r="D32" i="5" l="1"/>
  <c r="B32"/>
  <c r="D31"/>
  <c r="B31"/>
  <c r="Q30"/>
  <c r="O30"/>
  <c r="M30"/>
  <c r="D30"/>
  <c r="B30"/>
  <c r="Q29"/>
  <c r="O29"/>
  <c r="M29"/>
  <c r="D29"/>
  <c r="B29"/>
  <c r="Q28"/>
  <c r="O28"/>
  <c r="M28"/>
  <c r="D28"/>
  <c r="B28"/>
  <c r="Q27"/>
  <c r="O27"/>
  <c r="M27"/>
  <c r="D27"/>
  <c r="B27"/>
  <c r="D25"/>
  <c r="B25"/>
  <c r="D24"/>
  <c r="B24"/>
  <c r="D23"/>
  <c r="B23"/>
  <c r="D22"/>
  <c r="B22"/>
  <c r="D21"/>
  <c r="B21"/>
  <c r="Q20"/>
  <c r="O20"/>
  <c r="M20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D16"/>
  <c r="B16"/>
  <c r="D14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43" i="4"/>
  <c r="B43"/>
  <c r="D42"/>
  <c r="B42"/>
  <c r="D41"/>
  <c r="B41"/>
  <c r="D40"/>
  <c r="B40"/>
  <c r="D39"/>
  <c r="B39"/>
  <c r="Q38"/>
  <c r="O38"/>
  <c r="M38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P34" s="1"/>
  <c r="D34"/>
  <c r="B34"/>
  <c r="D32"/>
  <c r="B32"/>
  <c r="D31"/>
  <c r="B31"/>
  <c r="D30"/>
  <c r="B30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Q23"/>
  <c r="O23"/>
  <c r="M23"/>
  <c r="D23"/>
  <c r="B23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6" i="5" l="1"/>
  <c r="R6" s="1"/>
  <c r="P38" i="4"/>
  <c r="R38" s="1"/>
  <c r="P35"/>
  <c r="R35" s="1"/>
  <c r="P36"/>
  <c r="R36" s="1"/>
  <c r="P20" i="5"/>
  <c r="R20" s="1"/>
  <c r="P5" i="4"/>
  <c r="R5" s="1"/>
  <c r="P8"/>
  <c r="R8" s="1"/>
  <c r="P7"/>
  <c r="R7" s="1"/>
  <c r="P16" i="5"/>
  <c r="R16" s="1"/>
  <c r="P19"/>
  <c r="R19" s="1"/>
  <c r="P37" i="4"/>
  <c r="R37" s="1"/>
  <c r="O28"/>
  <c r="P23"/>
  <c r="R23" s="1"/>
  <c r="R34"/>
  <c r="P17" i="5"/>
  <c r="R17" s="1"/>
  <c r="P28"/>
  <c r="R28" s="1"/>
  <c r="P7"/>
  <c r="M10"/>
  <c r="P30"/>
  <c r="R30" s="1"/>
  <c r="O10"/>
  <c r="P18"/>
  <c r="R18" s="1"/>
  <c r="P29"/>
  <c r="R29" s="1"/>
  <c r="P5"/>
  <c r="R5" s="1"/>
  <c r="P8"/>
  <c r="R8" s="1"/>
  <c r="M21"/>
  <c r="M31"/>
  <c r="P9"/>
  <c r="R9" s="1"/>
  <c r="O31"/>
  <c r="R7"/>
  <c r="O21"/>
  <c r="P27"/>
  <c r="R27" s="1"/>
  <c r="P25" i="4"/>
  <c r="R25" s="1"/>
  <c r="P26"/>
  <c r="R26" s="1"/>
  <c r="O9"/>
  <c r="P6"/>
  <c r="R6" s="1"/>
  <c r="P14"/>
  <c r="R14" s="1"/>
  <c r="P24"/>
  <c r="R24" s="1"/>
  <c r="O39"/>
  <c r="O18"/>
  <c r="P15"/>
  <c r="R15" s="1"/>
  <c r="P17"/>
  <c r="R17" s="1"/>
  <c r="P27"/>
  <c r="R27" s="1"/>
  <c r="P16"/>
  <c r="R16" s="1"/>
  <c r="M39"/>
  <c r="M9"/>
  <c r="M18"/>
  <c r="M28"/>
  <c r="S38" l="1"/>
  <c r="N18"/>
  <c r="N9"/>
  <c r="N10" i="5"/>
  <c r="S8"/>
  <c r="N28" i="4"/>
  <c r="S26"/>
  <c r="S27"/>
  <c r="S25"/>
  <c r="N39"/>
  <c r="S5" i="5"/>
  <c r="S6"/>
  <c r="S7"/>
  <c r="S9"/>
  <c r="N31"/>
  <c r="S20"/>
  <c r="N21"/>
  <c r="S16"/>
  <c r="S17"/>
  <c r="S27"/>
  <c r="S30"/>
  <c r="S28"/>
  <c r="S19"/>
  <c r="S18"/>
  <c r="S29"/>
  <c r="S24" i="4"/>
  <c r="S23"/>
  <c r="S17"/>
  <c r="S8"/>
  <c r="S14"/>
  <c r="S6"/>
  <c r="S5"/>
  <c r="S7"/>
  <c r="S36"/>
  <c r="S37"/>
  <c r="S34"/>
  <c r="S35"/>
  <c r="S16"/>
  <c r="S15"/>
  <c r="D19" i="3"/>
  <c r="B19"/>
  <c r="D18"/>
  <c r="B18"/>
  <c r="D17"/>
  <c r="B17"/>
  <c r="D16"/>
  <c r="B16"/>
  <c r="D15"/>
  <c r="B15"/>
  <c r="D14"/>
  <c r="B14"/>
  <c r="D13"/>
  <c r="B13"/>
  <c r="D12"/>
  <c r="B12"/>
  <c r="D11"/>
  <c r="B11"/>
  <c r="Q10"/>
  <c r="O10"/>
  <c r="M10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14" i="2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5" i="3" l="1"/>
  <c r="P5" i="2"/>
  <c r="R5" s="1"/>
  <c r="P7"/>
  <c r="R7" s="1"/>
  <c r="P9" i="3"/>
  <c r="R9" s="1"/>
  <c r="P10"/>
  <c r="R10" s="1"/>
  <c r="P9" i="2"/>
  <c r="P6"/>
  <c r="R6" s="1"/>
  <c r="P8" i="3"/>
  <c r="R8" s="1"/>
  <c r="P6"/>
  <c r="R6" s="1"/>
  <c r="P7"/>
  <c r="R7" s="1"/>
  <c r="R5"/>
  <c r="P8" i="2"/>
  <c r="R8" s="1"/>
  <c r="M10"/>
  <c r="O10"/>
  <c r="R9"/>
  <c r="S9" i="3" l="1"/>
  <c r="S8"/>
  <c r="S6"/>
  <c r="S7"/>
  <c r="S10"/>
  <c r="S5"/>
  <c r="N10" i="2"/>
  <c r="S9"/>
  <c r="S5"/>
  <c r="S8"/>
  <c r="S7"/>
  <c r="S6"/>
</calcChain>
</file>

<file path=xl/sharedStrings.xml><?xml version="1.0" encoding="utf-8"?>
<sst xmlns="http://schemas.openxmlformats.org/spreadsheetml/2006/main" count="1093" uniqueCount="178">
  <si>
    <t>ZÁPASY</t>
  </si>
  <si>
    <t>SETY</t>
  </si>
  <si>
    <t>SKÓRE</t>
  </si>
  <si>
    <t>Skupina A</t>
  </si>
  <si>
    <t>Pořadí</t>
  </si>
  <si>
    <t>Hráč 1</t>
  </si>
  <si>
    <t>-</t>
  </si>
  <si>
    <t>Hráč 2</t>
  </si>
  <si>
    <t>:</t>
  </si>
  <si>
    <t>Jméno</t>
  </si>
  <si>
    <t>Míče</t>
  </si>
  <si>
    <t>+/-</t>
  </si>
  <si>
    <t>Body</t>
  </si>
  <si>
    <t>Koef.</t>
  </si>
  <si>
    <t>Hnilicová Jana</t>
  </si>
  <si>
    <t/>
  </si>
  <si>
    <t>A1</t>
  </si>
  <si>
    <t>1. místo</t>
  </si>
  <si>
    <t>A2</t>
  </si>
  <si>
    <t>A3</t>
  </si>
  <si>
    <t>3. místo</t>
  </si>
  <si>
    <t>A4</t>
  </si>
  <si>
    <t>U8</t>
  </si>
  <si>
    <t>U8 - 1. - 4. místo</t>
  </si>
  <si>
    <t>Hašek Matyáš</t>
  </si>
  <si>
    <t>Chovancová Markéta</t>
  </si>
  <si>
    <t>Kocurek Matyáš</t>
  </si>
  <si>
    <t>Malá Kateřina</t>
  </si>
  <si>
    <t>Mrázek Lukáš</t>
  </si>
  <si>
    <t>Knepr Jan</t>
  </si>
  <si>
    <t>U10 - Dívky</t>
  </si>
  <si>
    <t>5. místo</t>
  </si>
  <si>
    <t>A5</t>
  </si>
  <si>
    <t>A6</t>
  </si>
  <si>
    <t>U10 - Dívky 1. - 6. místo</t>
  </si>
  <si>
    <t>Janotová Barbora</t>
  </si>
  <si>
    <t>Jelínková Apolena</t>
  </si>
  <si>
    <t>Slavíčková Andrea</t>
  </si>
  <si>
    <t>Vodičková Kateřina</t>
  </si>
  <si>
    <t>Vychodilová Klára</t>
  </si>
  <si>
    <t>Skupina B</t>
  </si>
  <si>
    <t>C2</t>
  </si>
  <si>
    <t>Skupina C</t>
  </si>
  <si>
    <t>D3</t>
  </si>
  <si>
    <t>Marek Jonáš</t>
  </si>
  <si>
    <t>B2</t>
  </si>
  <si>
    <t>Skupina D</t>
  </si>
  <si>
    <t>Zemanovič Ladislav</t>
  </si>
  <si>
    <t>Pecka Matyáš</t>
  </si>
  <si>
    <t>D1</t>
  </si>
  <si>
    <t>C1</t>
  </si>
  <si>
    <t>D2</t>
  </si>
  <si>
    <t>C3</t>
  </si>
  <si>
    <t>B1</t>
  </si>
  <si>
    <t>C5</t>
  </si>
  <si>
    <t>B4</t>
  </si>
  <si>
    <t>D4</t>
  </si>
  <si>
    <t>C4</t>
  </si>
  <si>
    <t>D5</t>
  </si>
  <si>
    <t>B3</t>
  </si>
  <si>
    <t>U10 - Kluci</t>
  </si>
  <si>
    <t>Kluci U10 - 1. - 10. místo</t>
  </si>
  <si>
    <t>Kluci U10 - 11. - 18. místo</t>
  </si>
  <si>
    <t>11. místo</t>
  </si>
  <si>
    <t>13. místo</t>
  </si>
  <si>
    <t>15. - 16. místo</t>
  </si>
  <si>
    <t>5. - 6. místo</t>
  </si>
  <si>
    <t>9. místo</t>
  </si>
  <si>
    <t>Mrázek Josef</t>
  </si>
  <si>
    <t>Kobes Antonín</t>
  </si>
  <si>
    <t>Jirásek Kryštof</t>
  </si>
  <si>
    <t>Chovanec Matěj</t>
  </si>
  <si>
    <t>Ryšánek Daniel</t>
  </si>
  <si>
    <t>Bednář Jan</t>
  </si>
  <si>
    <t>Holman Václav</t>
  </si>
  <si>
    <t>Horák Samuel</t>
  </si>
  <si>
    <t>Juřica Jáchym</t>
  </si>
  <si>
    <t>Košuta Tobiáš</t>
  </si>
  <si>
    <t>Fůkal Viktor</t>
  </si>
  <si>
    <t>Prchlík Kryštof</t>
  </si>
  <si>
    <t>Křivánek Jiří</t>
  </si>
  <si>
    <t>Matuška Jiří</t>
  </si>
  <si>
    <t>Hykel Martin</t>
  </si>
  <si>
    <t>Ježek Kryštof</t>
  </si>
  <si>
    <t>Krupička Lukáš</t>
  </si>
  <si>
    <t>9. míst</t>
  </si>
  <si>
    <t>B5</t>
  </si>
  <si>
    <t>U12 - Dívky</t>
  </si>
  <si>
    <t>Dívky U12 - 1. - 8. místo</t>
  </si>
  <si>
    <t>Dívky U12 - 9. - 14. místo</t>
  </si>
  <si>
    <t>Krulová Lucie</t>
  </si>
  <si>
    <t>Dvořáčková Adéla</t>
  </si>
  <si>
    <t>Sommerová Lucie</t>
  </si>
  <si>
    <t>Czajová Tereza</t>
  </si>
  <si>
    <t>Jiráková Tereza</t>
  </si>
  <si>
    <t>Vaníčková Nikola</t>
  </si>
  <si>
    <t>Mazálková Natálie</t>
  </si>
  <si>
    <t>Doubková Veronika</t>
  </si>
  <si>
    <t>Kropáčová Petra</t>
  </si>
  <si>
    <t>Gažovská Ivana</t>
  </si>
  <si>
    <t>Kocmanová Kristýna</t>
  </si>
  <si>
    <t>Holmanová Kateřina</t>
  </si>
  <si>
    <t>Slavíčková Kateřina</t>
  </si>
  <si>
    <t>Pazderová Veronika</t>
  </si>
  <si>
    <t>13. - 14. místo</t>
  </si>
  <si>
    <t>U12 - Kluci</t>
  </si>
  <si>
    <t>Kluci U12 -  1. - 8. místo</t>
  </si>
  <si>
    <t>Kluci U12-  9. - 16. místo</t>
  </si>
  <si>
    <t>Kundrát David</t>
  </si>
  <si>
    <t>Hubáček Matěj</t>
  </si>
  <si>
    <t>Hašek Kristián</t>
  </si>
  <si>
    <t>Hlobil Matouš</t>
  </si>
  <si>
    <t>Durčák Ondřej</t>
  </si>
  <si>
    <t>Červenka Matěj</t>
  </si>
  <si>
    <t>Havlíček Michael</t>
  </si>
  <si>
    <t>Raab Patrik</t>
  </si>
  <si>
    <t>Fuchs Marek</t>
  </si>
  <si>
    <t>Vychodil Vojtěch</t>
  </si>
  <si>
    <t>Šimáček Ondřej</t>
  </si>
  <si>
    <t>Tuháček Tomáš</t>
  </si>
  <si>
    <t>Šamša Adam</t>
  </si>
  <si>
    <t>Kniš David</t>
  </si>
  <si>
    <t>7. místo</t>
  </si>
  <si>
    <t>U14 - Dívky</t>
  </si>
  <si>
    <t>Dívky U14 -  1. - 6. místo</t>
  </si>
  <si>
    <t>5. mmísto</t>
  </si>
  <si>
    <t>Dívky U14- 7. - 12. místo</t>
  </si>
  <si>
    <t>Jahnová Vanessa</t>
  </si>
  <si>
    <t>Gruberová Anna</t>
  </si>
  <si>
    <t>Pešková Anna</t>
  </si>
  <si>
    <t>Jahnová Alexandra</t>
  </si>
  <si>
    <t>Veselá Barbora</t>
  </si>
  <si>
    <t>Konečná Eliška</t>
  </si>
  <si>
    <t>Drápalová Anna</t>
  </si>
  <si>
    <t>Jakubková Daniela</t>
  </si>
  <si>
    <t>Weinmannová Julie</t>
  </si>
  <si>
    <t>Králová Natálie</t>
  </si>
  <si>
    <t>Koliášová Kateřina</t>
  </si>
  <si>
    <t>Hrdinová Zuzana</t>
  </si>
  <si>
    <t>Kluci U14</t>
  </si>
  <si>
    <t>Kluci U14 - 1. - 12. místo</t>
  </si>
  <si>
    <t>Musil Martin</t>
  </si>
  <si>
    <t>Tuháček Marek</t>
  </si>
  <si>
    <t>Bufka Filip</t>
  </si>
  <si>
    <t>9. - 10. místo</t>
  </si>
  <si>
    <t>F1</t>
  </si>
  <si>
    <t>E2</t>
  </si>
  <si>
    <t>Skupina E</t>
  </si>
  <si>
    <t>Kozák Jan</t>
  </si>
  <si>
    <t>Bílek Kryštof</t>
  </si>
  <si>
    <t>Skupina F</t>
  </si>
  <si>
    <t>E1</t>
  </si>
  <si>
    <t>F2</t>
  </si>
  <si>
    <t>21. - 22. místo</t>
  </si>
  <si>
    <t>17. - 18. místo</t>
  </si>
  <si>
    <t>F3</t>
  </si>
  <si>
    <t>E4</t>
  </si>
  <si>
    <t>15. místo</t>
  </si>
  <si>
    <t>E3</t>
  </si>
  <si>
    <t>F4</t>
  </si>
  <si>
    <t>Kluci U14 - 13. - 24. místo</t>
  </si>
  <si>
    <t>Kováč Dominik</t>
  </si>
  <si>
    <t xml:space="preserve">Juřica Patrik </t>
  </si>
  <si>
    <t>Kočárník Jan</t>
  </si>
  <si>
    <t>Kurdiovský Lukáš</t>
  </si>
  <si>
    <t>Herzán Jakub</t>
  </si>
  <si>
    <t>Huslík Martin</t>
  </si>
  <si>
    <t>Jůza Petr</t>
  </si>
  <si>
    <t>Kšír Matyáš</t>
  </si>
  <si>
    <t>Jelínek Ondřej</t>
  </si>
  <si>
    <t>Kejř Jakub</t>
  </si>
  <si>
    <t>Čeřovský Jaromír</t>
  </si>
  <si>
    <t>Palkoci Andrej</t>
  </si>
  <si>
    <t>Streharski Viktor</t>
  </si>
  <si>
    <t>Vojtovič Zdeněk</t>
  </si>
  <si>
    <t>Kopecký Jakub</t>
  </si>
  <si>
    <t>Malý Petr</t>
  </si>
  <si>
    <t>bye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</si>
</sst>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9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1" applyFont="1" applyBorder="1" applyAlignment="1">
      <alignment wrapText="1"/>
    </xf>
    <xf numFmtId="0" fontId="11" fillId="0" borderId="0" xfId="2" applyFont="1" applyBorder="1"/>
    <xf numFmtId="0" fontId="11" fillId="0" borderId="0" xfId="3" applyFont="1" applyBorder="1" applyAlignment="1">
      <alignment wrapText="1"/>
    </xf>
    <xf numFmtId="0" fontId="6" fillId="0" borderId="7" xfId="0" applyFont="1" applyBorder="1" applyAlignment="1" applyProtection="1">
      <alignment vertical="center"/>
      <protection hidden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/>
    <xf numFmtId="0" fontId="4" fillId="0" borderId="0" xfId="4" applyFont="1" applyAlignment="1">
      <alignment horizontal="center"/>
    </xf>
    <xf numFmtId="0" fontId="5" fillId="0" borderId="0" xfId="4" applyFont="1" applyFill="1" applyAlignment="1"/>
    <xf numFmtId="0" fontId="1" fillId="0" borderId="0" xfId="4"/>
    <xf numFmtId="0" fontId="1" fillId="0" borderId="0" xfId="4" applyFont="1" applyAlignment="1">
      <alignment horizontal="center"/>
    </xf>
    <xf numFmtId="0" fontId="1" fillId="0" borderId="0" xfId="4" applyFont="1"/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1" fillId="0" borderId="0" xfId="4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1" fillId="0" borderId="1" xfId="4" applyFont="1" applyBorder="1" applyAlignment="1">
      <alignment horizontal="center"/>
    </xf>
    <xf numFmtId="0" fontId="1" fillId="0" borderId="1" xfId="4" applyFont="1" applyBorder="1"/>
    <xf numFmtId="0" fontId="1" fillId="0" borderId="1" xfId="4" applyFont="1" applyFill="1" applyBorder="1" applyAlignment="1">
      <alignment horizontal="center"/>
    </xf>
    <xf numFmtId="49" fontId="1" fillId="0" borderId="1" xfId="4" applyNumberFormat="1" applyFont="1" applyFill="1" applyBorder="1" applyAlignment="1">
      <alignment horizontal="center"/>
    </xf>
    <xf numFmtId="0" fontId="12" fillId="0" borderId="1" xfId="5" applyBorder="1"/>
    <xf numFmtId="0" fontId="1" fillId="0" borderId="0" xfId="4" applyFont="1" applyFill="1" applyBorder="1" applyAlignment="1">
      <alignment horizontal="center"/>
    </xf>
    <xf numFmtId="0" fontId="1" fillId="0" borderId="0" xfId="4" applyFill="1" applyAlignment="1">
      <alignment horizontal="left"/>
    </xf>
    <xf numFmtId="0" fontId="2" fillId="0" borderId="0" xfId="4" applyFont="1" applyFill="1" applyBorder="1" applyAlignment="1">
      <alignment horizontal="left"/>
    </xf>
    <xf numFmtId="49" fontId="1" fillId="0" borderId="0" xfId="4" applyNumberFormat="1" applyFont="1" applyFill="1" applyBorder="1" applyAlignment="1">
      <alignment horizontal="center"/>
    </xf>
    <xf numFmtId="0" fontId="11" fillId="0" borderId="0" xfId="6" applyFont="1" applyBorder="1"/>
    <xf numFmtId="0" fontId="1" fillId="0" borderId="0" xfId="4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1" fillId="0" borderId="0" xfId="4" applyBorder="1"/>
    <xf numFmtId="0" fontId="1" fillId="0" borderId="0" xfId="4" applyBorder="1" applyAlignment="1">
      <alignment horizontal="center"/>
    </xf>
    <xf numFmtId="0" fontId="6" fillId="0" borderId="0" xfId="4" applyFont="1" applyAlignment="1" applyProtection="1">
      <alignment horizontal="center" vertical="center"/>
      <protection hidden="1"/>
    </xf>
    <xf numFmtId="0" fontId="6" fillId="0" borderId="0" xfId="4" applyFont="1" applyAlignment="1">
      <alignment horizontal="center"/>
    </xf>
    <xf numFmtId="0" fontId="6" fillId="0" borderId="3" xfId="4" applyFont="1" applyBorder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/>
      <protection hidden="1"/>
    </xf>
    <xf numFmtId="0" fontId="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6" fillId="0" borderId="7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center" vertical="center"/>
      <protection hidden="1"/>
    </xf>
    <xf numFmtId="0" fontId="0" fillId="0" borderId="1" xfId="7" applyFont="1" applyFill="1" applyBorder="1" applyAlignment="1">
      <alignment wrapText="1"/>
    </xf>
    <xf numFmtId="0" fontId="6" fillId="0" borderId="0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10" xfId="4" applyFont="1" applyBorder="1"/>
    <xf numFmtId="0" fontId="1" fillId="0" borderId="1" xfId="4" applyFill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1" fillId="0" borderId="0" xfId="4" applyFont="1" applyFill="1" applyBorder="1"/>
    <xf numFmtId="0" fontId="11" fillId="0" borderId="0" xfId="3" applyFont="1" applyFill="1" applyBorder="1" applyAlignment="1">
      <alignment wrapText="1"/>
    </xf>
    <xf numFmtId="0" fontId="6" fillId="0" borderId="0" xfId="7" applyFont="1" applyFill="1" applyBorder="1" applyAlignment="1">
      <alignment wrapText="1"/>
    </xf>
    <xf numFmtId="0" fontId="6" fillId="0" borderId="0" xfId="8" applyFont="1" applyFill="1" applyBorder="1" applyAlignment="1">
      <alignment wrapText="1"/>
    </xf>
    <xf numFmtId="0" fontId="1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3" fillId="0" borderId="0" xfId="9" applyFont="1" applyFill="1" applyBorder="1"/>
    <xf numFmtId="0" fontId="13" fillId="0" borderId="0" xfId="10" applyFont="1" applyFill="1" applyBorder="1"/>
    <xf numFmtId="0" fontId="13" fillId="0" borderId="0" xfId="8" applyFont="1" applyFill="1" applyBorder="1"/>
    <xf numFmtId="0" fontId="9" fillId="0" borderId="0" xfId="4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4" xfId="0" applyFont="1" applyBorder="1"/>
    <xf numFmtId="0" fontId="0" fillId="0" borderId="4" xfId="0" applyFont="1" applyBorder="1"/>
    <xf numFmtId="0" fontId="0" fillId="0" borderId="1" xfId="0" applyFill="1" applyBorder="1"/>
    <xf numFmtId="0" fontId="14" fillId="0" borderId="0" xfId="0" applyFont="1"/>
    <xf numFmtId="0" fontId="7" fillId="0" borderId="4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0" fillId="0" borderId="0" xfId="0" applyFont="1" applyFill="1" applyBorder="1" applyAlignment="1">
      <alignment horizontal="left"/>
    </xf>
    <xf numFmtId="0" fontId="6" fillId="0" borderId="0" xfId="4" applyFont="1" applyAlignment="1" applyProtection="1">
      <alignment vertical="center"/>
      <protection hidden="1"/>
    </xf>
    <xf numFmtId="0" fontId="6" fillId="0" borderId="0" xfId="4" applyFont="1"/>
    <xf numFmtId="0" fontId="7" fillId="0" borderId="0" xfId="4" applyFont="1" applyAlignment="1" applyProtection="1">
      <alignment vertical="center"/>
      <protection hidden="1"/>
    </xf>
    <xf numFmtId="0" fontId="7" fillId="0" borderId="3" xfId="4" applyFont="1" applyBorder="1" applyAlignment="1" applyProtection="1">
      <alignment vertical="center"/>
      <protection hidden="1"/>
    </xf>
    <xf numFmtId="0" fontId="7" fillId="0" borderId="4" xfId="4" applyFont="1" applyBorder="1" applyAlignment="1" applyProtection="1">
      <alignment vertical="center"/>
      <protection hidden="1"/>
    </xf>
    <xf numFmtId="0" fontId="6" fillId="0" borderId="3" xfId="4" applyFont="1" applyBorder="1" applyAlignment="1" applyProtection="1">
      <alignment vertical="center"/>
      <protection hidden="1"/>
    </xf>
    <xf numFmtId="0" fontId="6" fillId="0" borderId="4" xfId="4" applyFont="1" applyBorder="1" applyAlignment="1" applyProtection="1">
      <alignment vertical="center"/>
      <protection hidden="1"/>
    </xf>
    <xf numFmtId="0" fontId="7" fillId="0" borderId="7" xfId="4" applyFont="1" applyBorder="1" applyAlignment="1" applyProtection="1">
      <alignment vertical="center"/>
      <protection hidden="1"/>
    </xf>
    <xf numFmtId="0" fontId="6" fillId="0" borderId="0" xfId="4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6" fillId="0" borderId="0" xfId="4" applyFont="1" applyBorder="1"/>
    <xf numFmtId="0" fontId="6" fillId="0" borderId="4" xfId="4" applyFont="1" applyBorder="1"/>
    <xf numFmtId="0" fontId="6" fillId="0" borderId="7" xfId="4" applyFont="1" applyBorder="1" applyAlignment="1" applyProtection="1">
      <alignment vertical="center"/>
      <protection hidden="1"/>
    </xf>
    <xf numFmtId="0" fontId="1" fillId="0" borderId="4" xfId="4" applyFont="1" applyBorder="1"/>
    <xf numFmtId="0" fontId="1" fillId="0" borderId="13" xfId="4" applyFont="1" applyBorder="1"/>
    <xf numFmtId="0" fontId="1" fillId="0" borderId="13" xfId="4" applyFont="1" applyBorder="1" applyAlignment="1">
      <alignment horizontal="center"/>
    </xf>
    <xf numFmtId="0" fontId="1" fillId="0" borderId="13" xfId="4" applyFill="1" applyBorder="1" applyAlignment="1">
      <alignment horizontal="center"/>
    </xf>
    <xf numFmtId="0" fontId="1" fillId="0" borderId="13" xfId="4" applyFont="1" applyFill="1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3" fillId="0" borderId="0" xfId="13" applyFont="1" applyBorder="1"/>
    <xf numFmtId="0" fontId="6" fillId="0" borderId="0" xfId="12" applyFont="1" applyFill="1" applyBorder="1" applyAlignment="1">
      <alignment wrapText="1"/>
    </xf>
    <xf numFmtId="0" fontId="6" fillId="0" borderId="0" xfId="11" applyFont="1" applyBorder="1" applyAlignment="1">
      <alignment wrapText="1"/>
    </xf>
    <xf numFmtId="0" fontId="13" fillId="0" borderId="0" xfId="3" applyFont="1" applyBorder="1" applyAlignment="1">
      <alignment wrapText="1"/>
    </xf>
    <xf numFmtId="0" fontId="14" fillId="0" borderId="0" xfId="4" applyFont="1" applyBorder="1" applyAlignment="1">
      <alignment horizontal="center"/>
    </xf>
    <xf numFmtId="0" fontId="14" fillId="0" borderId="0" xfId="4" applyFont="1"/>
    <xf numFmtId="0" fontId="1" fillId="0" borderId="0" xfId="4" applyFill="1" applyAlignment="1">
      <alignment horizontal="center"/>
    </xf>
    <xf numFmtId="0" fontId="1" fillId="0" borderId="0" xfId="4" applyFill="1"/>
    <xf numFmtId="0" fontId="1" fillId="0" borderId="1" xfId="4" applyBorder="1" applyAlignment="1">
      <alignment horizontal="center"/>
    </xf>
    <xf numFmtId="0" fontId="1" fillId="0" borderId="1" xfId="4" applyBorder="1"/>
    <xf numFmtId="49" fontId="1" fillId="0" borderId="1" xfId="4" applyNumberForma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5" fillId="0" borderId="0" xfId="4" applyFont="1" applyAlignment="1" applyProtection="1">
      <alignment vertical="center"/>
      <protection hidden="1"/>
    </xf>
    <xf numFmtId="0" fontId="15" fillId="0" borderId="0" xfId="4" applyFont="1"/>
    <xf numFmtId="0" fontId="15" fillId="0" borderId="3" xfId="4" applyFont="1" applyBorder="1" applyAlignment="1" applyProtection="1">
      <alignment vertical="center"/>
      <protection hidden="1"/>
    </xf>
    <xf numFmtId="0" fontId="15" fillId="0" borderId="4" xfId="4" applyFont="1" applyBorder="1" applyAlignment="1" applyProtection="1">
      <alignment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15" fillId="0" borderId="7" xfId="4" applyFont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5" fillId="0" borderId="0" xfId="4" applyFont="1" applyBorder="1"/>
    <xf numFmtId="0" fontId="15" fillId="0" borderId="4" xfId="4" applyFont="1" applyBorder="1"/>
    <xf numFmtId="0" fontId="14" fillId="0" borderId="0" xfId="4" applyFont="1" applyBorder="1"/>
    <xf numFmtId="0" fontId="14" fillId="0" borderId="4" xfId="4" applyFont="1" applyBorder="1"/>
    <xf numFmtId="0" fontId="14" fillId="0" borderId="3" xfId="4" applyFont="1" applyBorder="1"/>
    <xf numFmtId="0" fontId="1" fillId="0" borderId="0" xfId="4" applyFill="1" applyBorder="1"/>
    <xf numFmtId="0" fontId="1" fillId="0" borderId="0" xfId="4" applyFill="1" applyBorder="1" applyAlignment="1">
      <alignment horizontal="left"/>
    </xf>
    <xf numFmtId="49" fontId="1" fillId="0" borderId="0" xfId="4" applyNumberFormat="1" applyFill="1" applyBorder="1" applyAlignment="1">
      <alignment horizontal="center"/>
    </xf>
    <xf numFmtId="0" fontId="1" fillId="0" borderId="0" xfId="16" applyFont="1" applyBorder="1" applyAlignment="1">
      <alignment wrapText="1"/>
    </xf>
    <xf numFmtId="0" fontId="11" fillId="0" borderId="0" xfId="15" applyFont="1" applyBorder="1"/>
    <xf numFmtId="0" fontId="0" fillId="0" borderId="0" xfId="16" applyFont="1" applyBorder="1" applyAlignment="1">
      <alignment wrapText="1"/>
    </xf>
    <xf numFmtId="0" fontId="15" fillId="0" borderId="4" xfId="4" applyFont="1" applyBorder="1" applyAlignment="1" applyProtection="1">
      <alignment horizontal="center" vertical="center"/>
      <protection hidden="1"/>
    </xf>
    <xf numFmtId="0" fontId="16" fillId="0" borderId="0" xfId="4" applyFont="1" applyBorder="1" applyAlignment="1" applyProtection="1">
      <alignment vertical="center"/>
      <protection hidden="1"/>
    </xf>
    <xf numFmtId="0" fontId="1" fillId="0" borderId="0" xfId="4" applyFont="1" applyFill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0" fillId="0" borderId="1" xfId="4" applyFont="1" applyFill="1" applyBorder="1" applyAlignment="1">
      <alignment horizontal="center"/>
    </xf>
    <xf numFmtId="0" fontId="0" fillId="0" borderId="0" xfId="4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2" fillId="0" borderId="0" xfId="4" applyFont="1" applyAlignment="1">
      <alignment horizontal="left"/>
    </xf>
    <xf numFmtId="0" fontId="1" fillId="0" borderId="0" xfId="4" applyBorder="1" applyAlignment="1">
      <alignment horizontal="center"/>
    </xf>
    <xf numFmtId="0" fontId="6" fillId="0" borderId="2" xfId="4" applyFont="1" applyBorder="1" applyAlignment="1" applyProtection="1">
      <alignment horizontal="center" vertical="center"/>
      <protection hidden="1"/>
    </xf>
    <xf numFmtId="0" fontId="7" fillId="0" borderId="5" xfId="4" applyFont="1" applyBorder="1" applyAlignment="1" applyProtection="1">
      <alignment horizontal="center" vertical="center"/>
      <protection hidden="1"/>
    </xf>
    <xf numFmtId="0" fontId="7" fillId="0" borderId="2" xfId="4" applyFont="1" applyBorder="1" applyAlignment="1" applyProtection="1">
      <alignment horizontal="center" vertical="center"/>
      <protection hidden="1"/>
    </xf>
    <xf numFmtId="0" fontId="6" fillId="0" borderId="8" xfId="4" applyFont="1" applyBorder="1" applyAlignment="1" applyProtection="1">
      <alignment horizontal="center" vertical="center"/>
      <protection hidden="1"/>
    </xf>
    <xf numFmtId="0" fontId="1" fillId="0" borderId="0" xfId="4" applyFont="1" applyBorder="1" applyAlignment="1">
      <alignment horizontal="center"/>
    </xf>
    <xf numFmtId="0" fontId="6" fillId="0" borderId="0" xfId="4" applyFont="1" applyBorder="1" applyAlignment="1" applyProtection="1">
      <alignment horizontal="center" vertical="center"/>
      <protection hidden="1"/>
    </xf>
    <xf numFmtId="0" fontId="1" fillId="0" borderId="11" xfId="4" applyFont="1" applyFill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0" fillId="0" borderId="7" xfId="4" applyFont="1" applyBorder="1" applyAlignment="1">
      <alignment horizontal="center"/>
    </xf>
    <xf numFmtId="0" fontId="1" fillId="0" borderId="7" xfId="4" applyFont="1" applyBorder="1" applyAlignment="1">
      <alignment horizontal="center"/>
    </xf>
    <xf numFmtId="0" fontId="7" fillId="0" borderId="5" xfId="4" applyNumberFormat="1" applyFont="1" applyBorder="1" applyAlignment="1" applyProtection="1">
      <alignment horizontal="center" vertical="center"/>
      <protection hidden="1"/>
    </xf>
    <xf numFmtId="0" fontId="7" fillId="0" borderId="2" xfId="4" applyNumberFormat="1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alignment horizontal="center" vertical="center"/>
      <protection hidden="1"/>
    </xf>
    <xf numFmtId="0" fontId="9" fillId="0" borderId="9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7" fillId="0" borderId="8" xfId="4" applyNumberFormat="1" applyFont="1" applyBorder="1" applyAlignment="1" applyProtection="1">
      <alignment horizontal="center" vertical="center"/>
      <protection hidden="1"/>
    </xf>
    <xf numFmtId="0" fontId="1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0" fillId="0" borderId="6" xfId="4" applyFont="1" applyBorder="1" applyAlignment="1">
      <alignment horizontal="center"/>
    </xf>
    <xf numFmtId="0" fontId="9" fillId="0" borderId="6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7" fillId="0" borderId="0" xfId="4" applyFont="1" applyBorder="1" applyAlignment="1" applyProtection="1">
      <alignment horizontal="center" vertical="center"/>
      <protection hidden="1"/>
    </xf>
    <xf numFmtId="0" fontId="9" fillId="0" borderId="3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5" xfId="0" applyNumberFormat="1" applyFont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>
      <alignment horizontal="center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5" xfId="4" applyFont="1" applyBorder="1" applyAlignment="1" applyProtection="1">
      <alignment horizontal="center" vertical="center"/>
      <protection hidden="1"/>
    </xf>
    <xf numFmtId="0" fontId="6" fillId="0" borderId="5" xfId="4" applyNumberFormat="1" applyFont="1" applyBorder="1" applyAlignment="1" applyProtection="1">
      <alignment horizontal="center" vertical="center"/>
      <protection hidden="1"/>
    </xf>
    <xf numFmtId="0" fontId="6" fillId="0" borderId="8" xfId="4" applyNumberFormat="1" applyFont="1" applyBorder="1" applyAlignment="1" applyProtection="1">
      <alignment horizontal="center" vertical="center"/>
      <protection hidden="1"/>
    </xf>
    <xf numFmtId="0" fontId="6" fillId="0" borderId="2" xfId="4" applyNumberFormat="1" applyFont="1" applyBorder="1" applyAlignment="1" applyProtection="1">
      <alignment horizontal="center" vertical="center"/>
      <protection hidden="1"/>
    </xf>
    <xf numFmtId="0" fontId="1" fillId="0" borderId="9" xfId="4" applyFont="1" applyBorder="1" applyAlignment="1">
      <alignment horizontal="center"/>
    </xf>
    <xf numFmtId="0" fontId="7" fillId="0" borderId="8" xfId="4" applyFont="1" applyBorder="1" applyAlignment="1" applyProtection="1">
      <alignment horizontal="center" vertical="center"/>
      <protection hidden="1"/>
    </xf>
    <xf numFmtId="0" fontId="1" fillId="0" borderId="6" xfId="4" applyFont="1" applyBorder="1" applyAlignment="1">
      <alignment horizontal="center"/>
    </xf>
    <xf numFmtId="0" fontId="1" fillId="0" borderId="1" xfId="4" applyFill="1" applyBorder="1" applyAlignment="1">
      <alignment horizontal="center"/>
    </xf>
    <xf numFmtId="0" fontId="15" fillId="0" borderId="2" xfId="4" applyFont="1" applyBorder="1" applyAlignment="1" applyProtection="1">
      <alignment horizontal="center" vertical="center"/>
      <protection hidden="1"/>
    </xf>
    <xf numFmtId="0" fontId="15" fillId="0" borderId="5" xfId="4" applyFont="1" applyBorder="1" applyAlignment="1" applyProtection="1">
      <alignment horizontal="center" vertical="center"/>
      <protection hidden="1"/>
    </xf>
    <xf numFmtId="0" fontId="15" fillId="0" borderId="8" xfId="4" applyFont="1" applyBorder="1" applyAlignment="1" applyProtection="1">
      <alignment horizontal="center" vertical="center"/>
      <protection hidden="1"/>
    </xf>
    <xf numFmtId="0" fontId="1" fillId="0" borderId="0" xfId="4" applyFill="1" applyAlignment="1">
      <alignment horizontal="center"/>
    </xf>
    <xf numFmtId="0" fontId="14" fillId="0" borderId="0" xfId="4" applyFont="1" applyBorder="1" applyAlignment="1">
      <alignment horizontal="center"/>
    </xf>
    <xf numFmtId="0" fontId="15" fillId="0" borderId="0" xfId="4" applyFont="1" applyBorder="1" applyAlignment="1" applyProtection="1">
      <alignment horizontal="center" vertical="center"/>
      <protection hidden="1"/>
    </xf>
    <xf numFmtId="0" fontId="14" fillId="0" borderId="0" xfId="4" applyFont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5" xfId="4" applyFont="1" applyBorder="1" applyAlignment="1">
      <alignment horizontal="center"/>
    </xf>
    <xf numFmtId="0" fontId="15" fillId="0" borderId="5" xfId="4" applyNumberFormat="1" applyFont="1" applyBorder="1" applyAlignment="1" applyProtection="1">
      <alignment horizontal="center" vertical="center"/>
      <protection hidden="1"/>
    </xf>
    <xf numFmtId="0" fontId="15" fillId="0" borderId="2" xfId="4" applyNumberFormat="1" applyFont="1" applyBorder="1" applyAlignment="1" applyProtection="1">
      <alignment horizontal="center" vertical="center"/>
      <protection hidden="1"/>
    </xf>
    <xf numFmtId="0" fontId="16" fillId="0" borderId="0" xfId="4" applyFont="1" applyBorder="1" applyAlignment="1" applyProtection="1">
      <alignment horizontal="center" vertical="center"/>
      <protection hidden="1"/>
    </xf>
    <xf numFmtId="0" fontId="16" fillId="0" borderId="6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5" fillId="0" borderId="8" xfId="4" applyNumberFormat="1" applyFont="1" applyBorder="1" applyAlignment="1" applyProtection="1">
      <alignment horizontal="center" vertical="center"/>
      <protection hidden="1"/>
    </xf>
    <xf numFmtId="0" fontId="16" fillId="0" borderId="7" xfId="4" applyFont="1" applyBorder="1" applyAlignment="1">
      <alignment horizontal="center"/>
    </xf>
    <xf numFmtId="0" fontId="14" fillId="0" borderId="7" xfId="4" applyFont="1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0" fontId="15" fillId="0" borderId="5" xfId="4" applyFont="1" applyBorder="1" applyAlignment="1">
      <alignment horizontal="center"/>
    </xf>
    <xf numFmtId="0" fontId="15" fillId="0" borderId="8" xfId="4" applyFont="1" applyBorder="1" applyAlignment="1">
      <alignment horizontal="center"/>
    </xf>
    <xf numFmtId="0" fontId="14" fillId="0" borderId="8" xfId="4" applyFont="1" applyBorder="1" applyAlignment="1">
      <alignment horizontal="center"/>
    </xf>
    <xf numFmtId="0" fontId="15" fillId="0" borderId="2" xfId="4" applyFont="1" applyBorder="1" applyAlignment="1">
      <alignment horizontal="center"/>
    </xf>
  </cellXfs>
  <cellStyles count="17">
    <cellStyle name="normální" xfId="0" builtinId="0"/>
    <cellStyle name="normální 12" xfId="6"/>
    <cellStyle name="normální 14" xfId="2"/>
    <cellStyle name="normální 17" xfId="3"/>
    <cellStyle name="normální 18" xfId="7"/>
    <cellStyle name="normální 19" xfId="14"/>
    <cellStyle name="Normální 2" xfId="4"/>
    <cellStyle name="normální 20" xfId="12"/>
    <cellStyle name="normální 22" xfId="11"/>
    <cellStyle name="normální 24" xfId="16"/>
    <cellStyle name="normální 26" xfId="8"/>
    <cellStyle name="Normální 3" xfId="5"/>
    <cellStyle name="normální 36" xfId="1"/>
    <cellStyle name="normální 4" xfId="10"/>
    <cellStyle name="normální 5" xfId="9"/>
    <cellStyle name="normální 6" xfId="13"/>
    <cellStyle name="normální 9" xfId="15"/>
  </cellStyles>
  <dxfs count="188"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"/>
  <sheetViews>
    <sheetView topLeftCell="B1" workbookViewId="0">
      <selection sqref="A1:A1048576"/>
    </sheetView>
  </sheetViews>
  <sheetFormatPr defaultRowHeight="15"/>
  <cols>
    <col min="1" max="1" width="0" style="18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1" max="30" width="9.140625" style="3"/>
  </cols>
  <sheetData>
    <row r="1" spans="1:29" ht="21">
      <c r="A1" s="1"/>
      <c r="B1" s="178" t="s">
        <v>22</v>
      </c>
      <c r="C1" s="178"/>
      <c r="D1" s="17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9">
      <c r="A2" s="4"/>
      <c r="B2" s="3"/>
      <c r="C2" s="4"/>
      <c r="D2" s="3"/>
      <c r="E2" s="5"/>
      <c r="F2" s="5"/>
      <c r="G2" s="5"/>
      <c r="H2" s="5"/>
      <c r="I2" s="5"/>
      <c r="J2" s="5"/>
      <c r="K2" s="6"/>
      <c r="L2" s="7"/>
      <c r="M2" s="5"/>
      <c r="N2" s="5"/>
      <c r="O2" s="5"/>
      <c r="P2" s="5"/>
      <c r="Q2" s="5"/>
      <c r="R2" s="5"/>
      <c r="S2" s="5"/>
    </row>
    <row r="3" spans="1:29">
      <c r="A3" s="4"/>
      <c r="B3" s="179" t="s">
        <v>0</v>
      </c>
      <c r="C3" s="179"/>
      <c r="D3" s="179"/>
      <c r="E3" s="180" t="s">
        <v>1</v>
      </c>
      <c r="F3" s="180"/>
      <c r="G3" s="180"/>
      <c r="H3" s="180" t="s">
        <v>2</v>
      </c>
      <c r="I3" s="180"/>
      <c r="J3" s="180"/>
      <c r="K3" s="6"/>
      <c r="L3" s="8" t="s">
        <v>3</v>
      </c>
      <c r="M3" s="181"/>
      <c r="N3" s="181"/>
      <c r="O3" s="181"/>
      <c r="P3" s="5"/>
      <c r="Q3" s="5"/>
      <c r="R3" s="5"/>
      <c r="S3" s="5"/>
      <c r="Y3" s="179" t="s">
        <v>23</v>
      </c>
      <c r="Z3" s="179"/>
      <c r="AA3" s="179"/>
    </row>
    <row r="4" spans="1:29">
      <c r="A4" s="9" t="s">
        <v>4</v>
      </c>
      <c r="B4" s="10" t="s">
        <v>5</v>
      </c>
      <c r="C4" s="9" t="s">
        <v>6</v>
      </c>
      <c r="D4" s="10" t="s">
        <v>7</v>
      </c>
      <c r="E4" s="11" t="s">
        <v>5</v>
      </c>
      <c r="F4" s="11" t="s">
        <v>8</v>
      </c>
      <c r="G4" s="11" t="s">
        <v>7</v>
      </c>
      <c r="H4" s="11" t="s">
        <v>5</v>
      </c>
      <c r="I4" s="11" t="s">
        <v>8</v>
      </c>
      <c r="J4" s="11" t="s">
        <v>7</v>
      </c>
      <c r="K4" s="6"/>
      <c r="L4" s="11" t="s">
        <v>9</v>
      </c>
      <c r="M4" s="182" t="s">
        <v>10</v>
      </c>
      <c r="N4" s="182"/>
      <c r="O4" s="182"/>
      <c r="P4" s="12" t="s">
        <v>11</v>
      </c>
      <c r="Q4" s="11" t="s">
        <v>12</v>
      </c>
      <c r="R4" s="11" t="s">
        <v>13</v>
      </c>
      <c r="S4" s="11" t="s">
        <v>4</v>
      </c>
      <c r="U4" s="4"/>
      <c r="V4" s="183"/>
      <c r="W4" s="183"/>
      <c r="X4" s="13"/>
      <c r="Y4" s="13"/>
      <c r="Z4" s="14"/>
      <c r="AA4" s="14"/>
    </row>
    <row r="5" spans="1:29">
      <c r="A5" s="4">
        <v>1</v>
      </c>
      <c r="B5" s="10" t="str">
        <f>L5</f>
        <v>Hašek Matyáš</v>
      </c>
      <c r="C5" s="9" t="s">
        <v>6</v>
      </c>
      <c r="D5" s="10" t="str">
        <f>L9</f>
        <v>Mrázek Lukáš</v>
      </c>
      <c r="E5" s="11">
        <v>2</v>
      </c>
      <c r="F5" s="11" t="s">
        <v>8</v>
      </c>
      <c r="G5" s="15">
        <v>0</v>
      </c>
      <c r="H5" s="11">
        <v>30</v>
      </c>
      <c r="I5" s="11" t="s">
        <v>8</v>
      </c>
      <c r="J5" s="11">
        <v>19</v>
      </c>
      <c r="K5" s="3"/>
      <c r="L5" s="16" t="s">
        <v>24</v>
      </c>
      <c r="M5" s="9">
        <f>SUM(H5,H8,H10,H13)</f>
        <v>84</v>
      </c>
      <c r="N5" s="4" t="s">
        <v>8</v>
      </c>
      <c r="O5" s="9">
        <f>SUM(J5,J8,J10,J13)</f>
        <v>102</v>
      </c>
      <c r="P5" s="9">
        <f>M5-O5</f>
        <v>-18</v>
      </c>
      <c r="Q5" s="9">
        <f>SUM(E5,E8,E10,E13)</f>
        <v>3</v>
      </c>
      <c r="R5" s="9">
        <f>Q5+(P5/100)</f>
        <v>2.82</v>
      </c>
      <c r="S5" s="9">
        <f>RANK(R5,$R$5:$R$9,0)</f>
        <v>3</v>
      </c>
      <c r="U5" s="4"/>
      <c r="V5" s="17" t="s">
        <v>15</v>
      </c>
      <c r="W5" s="17"/>
      <c r="X5" s="13"/>
      <c r="Y5" s="13"/>
      <c r="Z5" s="14"/>
      <c r="AA5" s="14"/>
    </row>
    <row r="6" spans="1:29">
      <c r="A6" s="4">
        <v>2</v>
      </c>
      <c r="B6" s="10" t="str">
        <f>L6</f>
        <v>Chovancová Markéta</v>
      </c>
      <c r="C6" s="9" t="s">
        <v>6</v>
      </c>
      <c r="D6" s="10" t="str">
        <f>L8</f>
        <v>Malá Kateřina</v>
      </c>
      <c r="E6" s="11">
        <v>0</v>
      </c>
      <c r="F6" s="11" t="s">
        <v>8</v>
      </c>
      <c r="G6" s="11">
        <v>2</v>
      </c>
      <c r="H6" s="11">
        <v>20</v>
      </c>
      <c r="I6" s="11" t="s">
        <v>8</v>
      </c>
      <c r="J6" s="11">
        <v>30</v>
      </c>
      <c r="K6" s="3"/>
      <c r="L6" s="16" t="s">
        <v>25</v>
      </c>
      <c r="M6" s="9">
        <f>SUM(H6,H9,H11,J13)</f>
        <v>61</v>
      </c>
      <c r="N6" s="9" t="s">
        <v>8</v>
      </c>
      <c r="O6" s="9">
        <f>SUM(J6,J9,H13,J11)</f>
        <v>112</v>
      </c>
      <c r="P6" s="9">
        <f t="shared" ref="P6:P9" si="0">M6-O6</f>
        <v>-51</v>
      </c>
      <c r="Q6" s="9">
        <f>SUM(E6,E9,E11,G13)</f>
        <v>1</v>
      </c>
      <c r="R6" s="9">
        <f t="shared" ref="R6:R9" si="1">Q6+(P6/100)</f>
        <v>0.49</v>
      </c>
      <c r="S6" s="9">
        <f t="shared" ref="S6:S9" si="2">RANK(R6,$R$5:$R$9,0)</f>
        <v>5</v>
      </c>
      <c r="U6" s="4"/>
      <c r="V6" s="17"/>
      <c r="W6" s="17"/>
      <c r="X6" s="13"/>
      <c r="Y6" s="13"/>
      <c r="Z6" s="14"/>
      <c r="AA6" s="14"/>
    </row>
    <row r="7" spans="1:29">
      <c r="A7" s="18">
        <v>25</v>
      </c>
      <c r="B7" s="10" t="str">
        <f>L7</f>
        <v>Kocurek Matyáš</v>
      </c>
      <c r="C7" s="9" t="s">
        <v>6</v>
      </c>
      <c r="D7" s="10" t="str">
        <f>L9</f>
        <v>Mrázek Lukáš</v>
      </c>
      <c r="E7" s="11">
        <v>2</v>
      </c>
      <c r="F7" s="11" t="s">
        <v>8</v>
      </c>
      <c r="G7" s="11">
        <v>0</v>
      </c>
      <c r="H7" s="11">
        <v>30</v>
      </c>
      <c r="I7" s="11" t="s">
        <v>8</v>
      </c>
      <c r="J7" s="11">
        <v>15</v>
      </c>
      <c r="K7" s="3"/>
      <c r="L7" s="16" t="s">
        <v>26</v>
      </c>
      <c r="M7" s="9">
        <f>SUM(H14,H7,J10,J11)</f>
        <v>120</v>
      </c>
      <c r="N7" s="9" t="s">
        <v>8</v>
      </c>
      <c r="O7" s="9">
        <f>SUM(J7,J14,H11,H10)</f>
        <v>54</v>
      </c>
      <c r="P7" s="9">
        <f t="shared" si="0"/>
        <v>66</v>
      </c>
      <c r="Q7" s="9">
        <f>SUM(E7,E14,G11,G10)</f>
        <v>8</v>
      </c>
      <c r="R7" s="9">
        <f t="shared" si="1"/>
        <v>8.66</v>
      </c>
      <c r="S7" s="9">
        <f t="shared" si="2"/>
        <v>1</v>
      </c>
      <c r="U7" s="4"/>
      <c r="V7" s="17"/>
      <c r="W7" s="19" t="s">
        <v>16</v>
      </c>
      <c r="X7" s="184" t="str">
        <f>L7</f>
        <v>Kocurek Matyáš</v>
      </c>
      <c r="Y7" s="184"/>
      <c r="Z7" s="14"/>
      <c r="AA7" s="14"/>
    </row>
    <row r="8" spans="1:29">
      <c r="A8" s="18">
        <v>26</v>
      </c>
      <c r="B8" s="10" t="str">
        <f>L5</f>
        <v>Hašek Matyáš</v>
      </c>
      <c r="C8" s="9" t="s">
        <v>6</v>
      </c>
      <c r="D8" s="10" t="str">
        <f>L8</f>
        <v>Malá Kateřina</v>
      </c>
      <c r="E8" s="11">
        <v>0</v>
      </c>
      <c r="F8" s="11" t="s">
        <v>8</v>
      </c>
      <c r="G8" s="11">
        <v>2</v>
      </c>
      <c r="H8" s="11">
        <v>18</v>
      </c>
      <c r="I8" s="11" t="s">
        <v>8</v>
      </c>
      <c r="J8" s="11">
        <v>30</v>
      </c>
      <c r="K8" s="3"/>
      <c r="L8" s="16" t="s">
        <v>27</v>
      </c>
      <c r="M8" s="9">
        <f>SUM(H12,J6,J8,J14)</f>
        <v>112</v>
      </c>
      <c r="N8" s="9" t="s">
        <v>8</v>
      </c>
      <c r="O8" s="9">
        <f>SUM(H6,H8,H14,J12)</f>
        <v>91</v>
      </c>
      <c r="P8" s="9">
        <f t="shared" si="0"/>
        <v>21</v>
      </c>
      <c r="Q8" s="9">
        <f>SUM(E12,G6,G8,G14)</f>
        <v>6</v>
      </c>
      <c r="R8" s="9">
        <f t="shared" si="1"/>
        <v>6.21</v>
      </c>
      <c r="S8" s="9">
        <f t="shared" si="2"/>
        <v>2</v>
      </c>
      <c r="U8" s="4"/>
      <c r="V8" s="17"/>
      <c r="W8" s="17"/>
      <c r="X8" s="20" t="s">
        <v>15</v>
      </c>
      <c r="Y8" s="21"/>
      <c r="Z8" s="14"/>
      <c r="AA8" s="14"/>
    </row>
    <row r="9" spans="1:29">
      <c r="A9" s="18">
        <v>61</v>
      </c>
      <c r="B9" s="10" t="str">
        <f>L6</f>
        <v>Chovancová Markéta</v>
      </c>
      <c r="C9" s="9" t="s">
        <v>6</v>
      </c>
      <c r="D9" s="10" t="str">
        <f>L9</f>
        <v>Mrázek Lukáš</v>
      </c>
      <c r="E9" s="11">
        <v>0</v>
      </c>
      <c r="F9" s="11" t="s">
        <v>8</v>
      </c>
      <c r="G9" s="11">
        <v>2</v>
      </c>
      <c r="H9" s="11">
        <v>15</v>
      </c>
      <c r="I9" s="11" t="s">
        <v>8</v>
      </c>
      <c r="J9" s="11">
        <v>30</v>
      </c>
      <c r="K9" s="3"/>
      <c r="L9" s="16" t="s">
        <v>28</v>
      </c>
      <c r="M9" s="9">
        <f>SUM(J5,J7,J9,J12)</f>
        <v>87</v>
      </c>
      <c r="N9" s="9" t="s">
        <v>8</v>
      </c>
      <c r="O9" s="9">
        <f>SUM(H5,H7,H9,H12)</f>
        <v>105</v>
      </c>
      <c r="P9" s="9">
        <f t="shared" si="0"/>
        <v>-18</v>
      </c>
      <c r="Q9" s="9">
        <f>SUM(G5,G7,G9,G12)</f>
        <v>2</v>
      </c>
      <c r="R9" s="9">
        <f t="shared" si="1"/>
        <v>1.82</v>
      </c>
      <c r="S9" s="9">
        <f t="shared" si="2"/>
        <v>4</v>
      </c>
      <c r="U9" s="4"/>
      <c r="V9" s="17"/>
      <c r="W9" s="17"/>
      <c r="X9" s="13"/>
      <c r="Y9" s="22"/>
      <c r="Z9" s="14"/>
      <c r="AA9" s="14"/>
    </row>
    <row r="10" spans="1:29">
      <c r="A10" s="18">
        <v>62</v>
      </c>
      <c r="B10" s="10" t="str">
        <f>L5</f>
        <v>Hašek Matyáš</v>
      </c>
      <c r="C10" s="9" t="s">
        <v>6</v>
      </c>
      <c r="D10" s="10" t="str">
        <f>L7</f>
        <v>Kocurek Matyáš</v>
      </c>
      <c r="E10" s="11">
        <v>0</v>
      </c>
      <c r="F10" s="11" t="s">
        <v>8</v>
      </c>
      <c r="G10" s="11">
        <v>2</v>
      </c>
      <c r="H10" s="11">
        <v>14</v>
      </c>
      <c r="I10" s="11" t="s">
        <v>8</v>
      </c>
      <c r="J10" s="11">
        <v>30</v>
      </c>
      <c r="K10" s="3"/>
      <c r="L10" s="23"/>
      <c r="M10" s="24">
        <f>SUM(M5:M9)</f>
        <v>464</v>
      </c>
      <c r="N10" s="25">
        <f>M10-O10</f>
        <v>0</v>
      </c>
      <c r="O10" s="24">
        <f>SUM(O5:O9)</f>
        <v>464</v>
      </c>
      <c r="P10" s="4"/>
      <c r="Q10" s="4"/>
      <c r="R10" s="4"/>
      <c r="S10" s="4"/>
      <c r="U10" s="4"/>
      <c r="V10" s="185"/>
      <c r="W10" s="185"/>
      <c r="X10" s="13"/>
      <c r="Y10" s="22"/>
      <c r="Z10" s="14"/>
      <c r="AA10" s="14"/>
    </row>
    <row r="11" spans="1:29">
      <c r="A11" s="4">
        <v>106</v>
      </c>
      <c r="B11" s="10" t="str">
        <f>L6</f>
        <v>Chovancová Markéta</v>
      </c>
      <c r="C11" s="9" t="s">
        <v>6</v>
      </c>
      <c r="D11" s="10" t="str">
        <f>L7</f>
        <v>Kocurek Matyáš</v>
      </c>
      <c r="E11" s="11">
        <v>0</v>
      </c>
      <c r="F11" s="11" t="s">
        <v>8</v>
      </c>
      <c r="G11" s="11">
        <v>2</v>
      </c>
      <c r="H11" s="11">
        <v>3</v>
      </c>
      <c r="I11" s="11" t="s">
        <v>8</v>
      </c>
      <c r="J11" s="11">
        <v>30</v>
      </c>
      <c r="K11" s="3"/>
      <c r="L11" s="23"/>
      <c r="M11" s="4"/>
      <c r="N11" s="4"/>
      <c r="O11" s="4"/>
      <c r="P11" s="4"/>
      <c r="Q11" s="4"/>
      <c r="R11" s="4"/>
      <c r="S11" s="4"/>
      <c r="U11" s="4"/>
      <c r="V11" s="26" t="s">
        <v>15</v>
      </c>
      <c r="W11" s="17"/>
      <c r="X11" s="27"/>
      <c r="Y11" s="22"/>
      <c r="Z11" s="14"/>
      <c r="AA11" s="14"/>
    </row>
    <row r="12" spans="1:29">
      <c r="A12" s="4">
        <v>107</v>
      </c>
      <c r="B12" s="10" t="str">
        <f>L8</f>
        <v>Malá Kateřina</v>
      </c>
      <c r="C12" s="9" t="s">
        <v>6</v>
      </c>
      <c r="D12" s="10" t="str">
        <f>L9</f>
        <v>Mrázek Lukáš</v>
      </c>
      <c r="E12" s="11">
        <v>2</v>
      </c>
      <c r="F12" s="11" t="s">
        <v>8</v>
      </c>
      <c r="G12" s="11">
        <v>0</v>
      </c>
      <c r="H12" s="11">
        <v>30</v>
      </c>
      <c r="I12" s="11" t="s">
        <v>8</v>
      </c>
      <c r="J12" s="11">
        <v>23</v>
      </c>
      <c r="K12" s="3"/>
      <c r="L12" s="23"/>
      <c r="M12" s="4"/>
      <c r="N12" s="4"/>
      <c r="O12" s="4"/>
      <c r="P12" s="4"/>
      <c r="Q12" s="4"/>
      <c r="R12" s="4"/>
      <c r="S12" s="4"/>
      <c r="U12" s="4"/>
      <c r="V12" s="26"/>
      <c r="W12" s="17"/>
      <c r="X12" s="27"/>
      <c r="Y12" s="22"/>
      <c r="Z12" s="14"/>
      <c r="AA12" s="14"/>
    </row>
    <row r="13" spans="1:29">
      <c r="A13" s="4">
        <v>151</v>
      </c>
      <c r="B13" s="10" t="str">
        <f>L5</f>
        <v>Hašek Matyáš</v>
      </c>
      <c r="C13" s="9" t="s">
        <v>6</v>
      </c>
      <c r="D13" s="10" t="str">
        <f>L6</f>
        <v>Chovancová Markéta</v>
      </c>
      <c r="E13" s="11">
        <v>1</v>
      </c>
      <c r="F13" s="11" t="s">
        <v>8</v>
      </c>
      <c r="G13" s="11">
        <v>1</v>
      </c>
      <c r="H13" s="11">
        <v>22</v>
      </c>
      <c r="I13" s="11" t="s">
        <v>8</v>
      </c>
      <c r="J13" s="11">
        <v>23</v>
      </c>
      <c r="K13" s="3"/>
      <c r="L13" s="3"/>
      <c r="M13" s="3"/>
      <c r="N13" s="3"/>
      <c r="O13" s="3"/>
      <c r="P13" s="3"/>
      <c r="Q13" s="3"/>
      <c r="R13" s="3"/>
      <c r="S13" s="3"/>
      <c r="U13" s="4"/>
      <c r="V13" s="26"/>
      <c r="W13" s="185" t="s">
        <v>17</v>
      </c>
      <c r="X13" s="185"/>
      <c r="Y13" s="22"/>
      <c r="Z13" s="176" t="str">
        <f>X19</f>
        <v>Malá Kateřina</v>
      </c>
      <c r="AA13" s="177"/>
    </row>
    <row r="14" spans="1:29">
      <c r="A14" s="4">
        <v>152</v>
      </c>
      <c r="B14" s="10" t="str">
        <f>L7</f>
        <v>Kocurek Matyáš</v>
      </c>
      <c r="C14" s="9" t="s">
        <v>6</v>
      </c>
      <c r="D14" s="10" t="str">
        <f>L8</f>
        <v>Malá Kateřina</v>
      </c>
      <c r="E14" s="11">
        <v>2</v>
      </c>
      <c r="F14" s="15" t="s">
        <v>8</v>
      </c>
      <c r="G14" s="11">
        <v>0</v>
      </c>
      <c r="H14" s="11">
        <v>30</v>
      </c>
      <c r="I14" s="11" t="s">
        <v>8</v>
      </c>
      <c r="J14" s="11">
        <v>22</v>
      </c>
      <c r="K14" s="3"/>
      <c r="L14" s="28"/>
      <c r="M14" s="188"/>
      <c r="N14" s="188"/>
      <c r="O14" s="188"/>
      <c r="P14" s="29"/>
      <c r="Q14" s="29"/>
      <c r="R14" s="29"/>
      <c r="S14" s="29"/>
      <c r="U14" s="4"/>
      <c r="V14" s="26"/>
      <c r="W14" s="189"/>
      <c r="X14" s="189"/>
      <c r="Y14" s="22"/>
      <c r="Z14" s="190"/>
      <c r="AA14" s="191"/>
      <c r="AB14" s="30"/>
    </row>
    <row r="15" spans="1:29">
      <c r="A15" s="4"/>
      <c r="B15" s="30"/>
      <c r="C15" s="31"/>
      <c r="D15" s="30"/>
      <c r="E15" s="29"/>
      <c r="F15" s="29"/>
      <c r="G15" s="29"/>
      <c r="H15" s="29"/>
      <c r="I15" s="29"/>
      <c r="J15" s="29"/>
      <c r="K15" s="32"/>
      <c r="L15" s="29"/>
      <c r="M15" s="188"/>
      <c r="N15" s="188"/>
      <c r="O15" s="188"/>
      <c r="P15" s="33"/>
      <c r="Q15" s="29"/>
      <c r="R15" s="29"/>
      <c r="S15" s="29"/>
      <c r="U15" s="4"/>
      <c r="V15" s="26"/>
      <c r="W15" s="26"/>
      <c r="X15" s="13"/>
      <c r="Y15" s="22"/>
      <c r="Z15" s="34"/>
      <c r="AA15" s="34"/>
      <c r="AB15" s="30"/>
      <c r="AC15" s="30"/>
    </row>
    <row r="16" spans="1:29">
      <c r="A16" s="4"/>
      <c r="B16" s="30"/>
      <c r="C16" s="31"/>
      <c r="D16" s="30"/>
      <c r="E16" s="29"/>
      <c r="F16" s="29"/>
      <c r="G16" s="35"/>
      <c r="H16" s="29"/>
      <c r="I16" s="29"/>
      <c r="J16" s="29"/>
      <c r="K16" s="30"/>
      <c r="L16" s="36"/>
      <c r="M16" s="31"/>
      <c r="N16" s="31"/>
      <c r="O16" s="31"/>
      <c r="P16" s="31"/>
      <c r="Q16" s="31"/>
      <c r="R16" s="31"/>
      <c r="S16" s="31"/>
      <c r="U16" s="4"/>
      <c r="V16" s="185"/>
      <c r="W16" s="185"/>
      <c r="X16" s="13"/>
      <c r="Y16" s="22"/>
      <c r="Z16" s="34"/>
      <c r="AA16" s="34"/>
      <c r="AB16" s="30"/>
      <c r="AC16" s="30"/>
    </row>
    <row r="17" spans="1:29">
      <c r="A17" s="4"/>
      <c r="B17" s="30"/>
      <c r="C17" s="31"/>
      <c r="D17" s="30"/>
      <c r="E17" s="29"/>
      <c r="F17" s="29"/>
      <c r="G17" s="29"/>
      <c r="H17" s="29"/>
      <c r="I17" s="29"/>
      <c r="J17" s="29"/>
      <c r="K17" s="30"/>
      <c r="L17" s="37"/>
      <c r="M17" s="31"/>
      <c r="N17" s="31"/>
      <c r="O17" s="31"/>
      <c r="P17" s="31"/>
      <c r="Q17" s="31"/>
      <c r="R17" s="31"/>
      <c r="S17" s="31"/>
      <c r="U17" s="4"/>
      <c r="V17" s="17"/>
      <c r="W17" s="17"/>
      <c r="X17" s="13"/>
      <c r="Y17" s="22"/>
      <c r="Z17" s="34"/>
      <c r="AA17" s="34"/>
      <c r="AB17" s="30"/>
      <c r="AC17" s="30"/>
    </row>
    <row r="18" spans="1:29">
      <c r="A18" s="4"/>
      <c r="B18" s="30"/>
      <c r="C18" s="31"/>
      <c r="D18" s="30"/>
      <c r="E18" s="29"/>
      <c r="F18" s="29"/>
      <c r="G18" s="29"/>
      <c r="H18" s="29"/>
      <c r="I18" s="29"/>
      <c r="J18" s="29"/>
      <c r="K18" s="30"/>
      <c r="L18" s="38"/>
      <c r="M18" s="31"/>
      <c r="N18" s="31"/>
      <c r="O18" s="31"/>
      <c r="P18" s="31"/>
      <c r="Q18" s="31"/>
      <c r="R18" s="31"/>
      <c r="S18" s="31"/>
      <c r="U18" s="4"/>
      <c r="V18" s="17"/>
      <c r="W18" s="17"/>
      <c r="X18" s="13"/>
      <c r="Y18" s="22"/>
      <c r="Z18" s="34"/>
      <c r="AA18" s="34"/>
      <c r="AB18" s="30"/>
      <c r="AC18" s="30"/>
    </row>
    <row r="19" spans="1:29">
      <c r="A19" s="4"/>
      <c r="B19" s="30"/>
      <c r="C19" s="31"/>
      <c r="D19" s="30"/>
      <c r="E19" s="29"/>
      <c r="F19" s="29"/>
      <c r="G19" s="29"/>
      <c r="H19" s="29"/>
      <c r="I19" s="29"/>
      <c r="J19" s="29"/>
      <c r="K19" s="30"/>
      <c r="L19" s="37"/>
      <c r="M19" s="31"/>
      <c r="N19" s="31"/>
      <c r="O19" s="31"/>
      <c r="P19" s="31"/>
      <c r="Q19" s="31"/>
      <c r="R19" s="31"/>
      <c r="S19" s="31"/>
      <c r="U19" s="4"/>
      <c r="V19" s="17"/>
      <c r="W19" s="19" t="s">
        <v>18</v>
      </c>
      <c r="X19" s="192" t="str">
        <f>L8</f>
        <v>Malá Kateřina</v>
      </c>
      <c r="Y19" s="193"/>
      <c r="Z19" s="34"/>
      <c r="AA19" s="34"/>
      <c r="AB19" s="30"/>
      <c r="AC19" s="30"/>
    </row>
    <row r="20" spans="1:29">
      <c r="A20" s="4"/>
      <c r="B20" s="30"/>
      <c r="C20" s="31"/>
      <c r="D20" s="30"/>
      <c r="E20" s="29"/>
      <c r="F20" s="29"/>
      <c r="G20" s="29"/>
      <c r="H20" s="29"/>
      <c r="I20" s="29"/>
      <c r="J20" s="29"/>
      <c r="K20" s="30"/>
      <c r="L20" s="37"/>
      <c r="M20" s="31"/>
      <c r="N20" s="31"/>
      <c r="O20" s="31"/>
      <c r="P20" s="31"/>
      <c r="Q20" s="31"/>
      <c r="R20" s="31"/>
      <c r="S20" s="31"/>
      <c r="U20" s="4"/>
      <c r="V20" s="17"/>
      <c r="W20" s="17"/>
      <c r="X20" s="20" t="s">
        <v>15</v>
      </c>
      <c r="Y20" s="39"/>
      <c r="Z20" s="34"/>
      <c r="AA20" s="34"/>
      <c r="AB20" s="30"/>
      <c r="AC20" s="30"/>
    </row>
    <row r="21" spans="1:29">
      <c r="A21" s="4"/>
      <c r="B21" s="30"/>
      <c r="C21" s="31"/>
      <c r="D21" s="30"/>
      <c r="E21" s="29"/>
      <c r="F21" s="29"/>
      <c r="G21" s="29"/>
      <c r="H21" s="29"/>
      <c r="I21" s="29"/>
      <c r="J21" s="29"/>
      <c r="K21" s="30"/>
      <c r="L21" s="40"/>
      <c r="M21" s="41"/>
      <c r="N21" s="42"/>
      <c r="O21" s="41"/>
      <c r="P21" s="31"/>
      <c r="Q21" s="31"/>
      <c r="R21" s="31"/>
      <c r="S21" s="31"/>
      <c r="U21" s="4"/>
      <c r="V21" s="17"/>
      <c r="W21" s="17"/>
      <c r="X21" s="13"/>
      <c r="Y21" s="27"/>
      <c r="Z21" s="34"/>
      <c r="AA21" s="34"/>
      <c r="AB21" s="30"/>
      <c r="AC21" s="30"/>
    </row>
    <row r="22" spans="1:29">
      <c r="A22" s="4"/>
      <c r="B22" s="30"/>
      <c r="C22" s="31"/>
      <c r="D22" s="30"/>
      <c r="E22" s="29"/>
      <c r="F22" s="29"/>
      <c r="G22" s="29"/>
      <c r="H22" s="29"/>
      <c r="I22" s="29"/>
      <c r="J22" s="29"/>
      <c r="K22" s="30"/>
      <c r="L22" s="40"/>
      <c r="M22" s="31"/>
      <c r="N22" s="31"/>
      <c r="O22" s="31"/>
      <c r="P22" s="31"/>
      <c r="Q22" s="31"/>
      <c r="R22" s="31"/>
      <c r="S22" s="31"/>
      <c r="U22" s="29"/>
      <c r="V22" s="185"/>
      <c r="W22" s="185"/>
      <c r="X22" s="13"/>
      <c r="Y22" s="13"/>
      <c r="Z22" s="34"/>
      <c r="AA22" s="34"/>
      <c r="AB22" s="30"/>
      <c r="AC22" s="30"/>
    </row>
    <row r="23" spans="1:29">
      <c r="A23" s="4"/>
      <c r="B23" s="30"/>
      <c r="C23" s="31"/>
      <c r="D23" s="30"/>
      <c r="E23" s="29"/>
      <c r="F23" s="29"/>
      <c r="G23" s="29"/>
      <c r="H23" s="29"/>
      <c r="I23" s="29"/>
      <c r="J23" s="29"/>
      <c r="K23" s="30"/>
      <c r="L23" s="40"/>
      <c r="M23" s="31"/>
      <c r="N23" s="31"/>
      <c r="O23" s="31"/>
      <c r="P23" s="31"/>
      <c r="Q23" s="31"/>
      <c r="R23" s="31"/>
      <c r="S23" s="31"/>
      <c r="U23" s="4"/>
      <c r="V23" s="30"/>
      <c r="W23" s="30"/>
      <c r="Z23" s="30"/>
      <c r="AA23" s="30"/>
      <c r="AB23" s="30"/>
      <c r="AC23" s="30"/>
    </row>
    <row r="24" spans="1:29">
      <c r="A24" s="4"/>
      <c r="B24" s="30"/>
      <c r="C24" s="31"/>
      <c r="D24" s="30"/>
      <c r="E24" s="29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U24" s="4"/>
      <c r="Z24" s="30"/>
      <c r="AA24" s="30"/>
      <c r="AB24" s="30"/>
      <c r="AC24" s="30"/>
    </row>
    <row r="25" spans="1:29">
      <c r="A25" s="4"/>
      <c r="B25" s="30"/>
      <c r="C25" s="31"/>
      <c r="D25" s="30"/>
      <c r="E25" s="29"/>
      <c r="F25" s="29"/>
      <c r="G25" s="29"/>
      <c r="H25" s="29"/>
      <c r="I25" s="29"/>
      <c r="J25" s="29"/>
      <c r="K25" s="30"/>
      <c r="L25" s="30"/>
      <c r="M25" s="30"/>
      <c r="N25" s="30"/>
      <c r="O25" s="30"/>
      <c r="P25" s="30"/>
      <c r="Q25" s="30"/>
      <c r="R25" s="30"/>
      <c r="S25" s="30"/>
      <c r="U25" s="186"/>
      <c r="V25" s="186"/>
      <c r="Y25" s="186"/>
      <c r="Z25" s="186"/>
      <c r="AA25" s="30"/>
      <c r="AB25" s="186"/>
      <c r="AC25" s="186"/>
    </row>
    <row r="26" spans="1:29">
      <c r="A26" s="4"/>
      <c r="B26" s="30"/>
      <c r="C26" s="31"/>
      <c r="D26" s="30"/>
      <c r="E26" s="29"/>
      <c r="F26" s="29"/>
      <c r="G26" s="29"/>
      <c r="H26" s="29"/>
      <c r="I26" s="29"/>
      <c r="J26" s="29"/>
      <c r="K26" s="30"/>
      <c r="L26" s="37"/>
      <c r="M26" s="31"/>
      <c r="N26" s="31"/>
      <c r="O26" s="31"/>
      <c r="P26" s="31"/>
      <c r="Q26" s="31"/>
      <c r="R26" s="31"/>
      <c r="S26" s="31"/>
      <c r="U26" s="187"/>
      <c r="V26" s="187"/>
      <c r="Y26" s="187"/>
      <c r="Z26" s="187"/>
      <c r="AA26" s="30"/>
      <c r="AB26" s="30"/>
      <c r="AC26" s="30"/>
    </row>
    <row r="27" spans="1:29">
      <c r="A27" s="4"/>
      <c r="B27" s="30"/>
      <c r="C27" s="31"/>
      <c r="D27" s="30"/>
      <c r="E27" s="29"/>
      <c r="F27" s="29"/>
      <c r="G27" s="29"/>
      <c r="H27" s="29"/>
      <c r="I27" s="29"/>
      <c r="J27" s="29"/>
      <c r="K27" s="30"/>
      <c r="L27" s="37"/>
      <c r="M27" s="31"/>
      <c r="N27" s="31"/>
      <c r="O27" s="31"/>
      <c r="P27" s="31"/>
      <c r="Q27" s="31"/>
      <c r="R27" s="31"/>
      <c r="S27" s="31"/>
      <c r="U27" s="4"/>
      <c r="Z27" s="30"/>
      <c r="AA27" s="30"/>
      <c r="AB27" s="30"/>
      <c r="AC27" s="30"/>
    </row>
    <row r="28" spans="1:29">
      <c r="A28" s="4"/>
      <c r="B28" s="30"/>
      <c r="C28" s="31"/>
      <c r="D28" s="30"/>
      <c r="E28" s="29"/>
      <c r="F28" s="29"/>
      <c r="G28" s="29"/>
      <c r="H28" s="29"/>
      <c r="I28" s="29"/>
      <c r="J28" s="29"/>
      <c r="K28" s="30"/>
      <c r="L28" s="40"/>
      <c r="M28" s="41"/>
      <c r="N28" s="42"/>
      <c r="O28" s="41"/>
      <c r="P28" s="31"/>
      <c r="Q28" s="31"/>
      <c r="R28" s="31"/>
      <c r="S28" s="31"/>
      <c r="U28" s="4"/>
      <c r="V28" s="183"/>
      <c r="W28" s="183"/>
      <c r="X28" s="13"/>
      <c r="Y28" s="13"/>
      <c r="Z28" s="34"/>
      <c r="AA28" s="34"/>
      <c r="AB28" s="30"/>
      <c r="AC28" s="30"/>
    </row>
    <row r="29" spans="1:29">
      <c r="A29" s="4"/>
      <c r="B29" s="30"/>
      <c r="C29" s="31"/>
      <c r="D29" s="30"/>
      <c r="E29" s="29"/>
      <c r="F29" s="29"/>
      <c r="G29" s="29"/>
      <c r="H29" s="29"/>
      <c r="I29" s="29"/>
      <c r="J29" s="29"/>
      <c r="K29" s="30"/>
      <c r="L29" s="40"/>
      <c r="M29" s="31"/>
      <c r="N29" s="31"/>
      <c r="O29" s="31"/>
      <c r="P29" s="31"/>
      <c r="Q29" s="31"/>
      <c r="R29" s="31"/>
      <c r="S29" s="31"/>
      <c r="U29" s="4"/>
      <c r="V29" s="17"/>
      <c r="W29" s="17"/>
      <c r="X29" s="13"/>
      <c r="Y29" s="13"/>
      <c r="Z29" s="34"/>
      <c r="AA29" s="34"/>
      <c r="AB29" s="30"/>
      <c r="AC29" s="30"/>
    </row>
    <row r="30" spans="1:29">
      <c r="A30" s="4"/>
      <c r="B30" s="30"/>
      <c r="C30" s="31"/>
      <c r="D30" s="30"/>
      <c r="E30" s="29"/>
      <c r="F30" s="29"/>
      <c r="G30" s="29"/>
      <c r="H30" s="29"/>
      <c r="I30" s="29"/>
      <c r="J30" s="29"/>
      <c r="K30" s="30"/>
      <c r="L30" s="40"/>
      <c r="M30" s="31"/>
      <c r="N30" s="31"/>
      <c r="O30" s="31"/>
      <c r="P30" s="31"/>
      <c r="Q30" s="31"/>
      <c r="R30" s="31"/>
      <c r="S30" s="31"/>
      <c r="U30" s="4"/>
      <c r="V30" s="17"/>
      <c r="W30" s="17"/>
      <c r="X30" s="13"/>
      <c r="Y30" s="13"/>
      <c r="Z30" s="34"/>
      <c r="AA30" s="34"/>
      <c r="AB30" s="30"/>
      <c r="AC30" s="30"/>
    </row>
    <row r="31" spans="1:29">
      <c r="A31" s="4"/>
      <c r="B31" s="30"/>
      <c r="C31" s="31"/>
      <c r="D31" s="30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U31" s="4"/>
      <c r="V31" s="17"/>
      <c r="W31" s="19" t="s">
        <v>19</v>
      </c>
      <c r="X31" s="184" t="str">
        <f>L5</f>
        <v>Hašek Matyáš</v>
      </c>
      <c r="Y31" s="184"/>
      <c r="Z31" s="34"/>
      <c r="AA31" s="34"/>
      <c r="AB31" s="30"/>
      <c r="AC31" s="30"/>
    </row>
    <row r="32" spans="1:29">
      <c r="A32" s="4"/>
      <c r="B32" s="30"/>
      <c r="C32" s="31"/>
      <c r="D32" s="30"/>
      <c r="E32" s="29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30"/>
      <c r="Q32" s="30"/>
      <c r="R32" s="30"/>
      <c r="S32" s="30"/>
      <c r="U32" s="4"/>
      <c r="V32" s="17"/>
      <c r="W32" s="17"/>
      <c r="X32" s="20" t="s">
        <v>15</v>
      </c>
      <c r="Y32" s="21"/>
      <c r="Z32" s="34"/>
      <c r="AA32" s="34"/>
      <c r="AB32" s="30"/>
      <c r="AC32" s="30"/>
    </row>
    <row r="33" spans="21:29">
      <c r="U33" s="4"/>
      <c r="V33" s="17"/>
      <c r="W33" s="17"/>
      <c r="X33" s="13"/>
      <c r="Y33" s="22"/>
      <c r="Z33" s="34"/>
      <c r="AA33" s="34"/>
      <c r="AB33" s="30"/>
      <c r="AC33" s="30"/>
    </row>
    <row r="34" spans="21:29">
      <c r="U34" s="4"/>
      <c r="V34" s="185"/>
      <c r="W34" s="185"/>
      <c r="X34" s="13"/>
      <c r="Y34" s="22"/>
      <c r="Z34" s="34"/>
      <c r="AA34" s="34"/>
      <c r="AB34" s="30"/>
      <c r="AC34" s="30"/>
    </row>
    <row r="35" spans="21:29">
      <c r="U35" s="4"/>
      <c r="V35" s="17" t="s">
        <v>15</v>
      </c>
      <c r="W35" s="17"/>
      <c r="X35" s="27"/>
      <c r="Y35" s="22"/>
      <c r="Z35" s="34"/>
      <c r="AA35" s="34"/>
      <c r="AB35" s="30"/>
      <c r="AC35" s="30"/>
    </row>
    <row r="36" spans="21:29">
      <c r="U36" s="4"/>
      <c r="V36" s="17"/>
      <c r="W36" s="17"/>
      <c r="X36" s="27"/>
      <c r="Y36" s="22"/>
      <c r="Z36" s="34"/>
      <c r="AA36" s="34"/>
      <c r="AB36" s="30"/>
      <c r="AC36" s="30"/>
    </row>
    <row r="37" spans="21:29">
      <c r="U37" s="4"/>
      <c r="V37" s="26"/>
      <c r="W37" s="185" t="s">
        <v>20</v>
      </c>
      <c r="X37" s="185"/>
      <c r="Y37" s="22"/>
      <c r="Z37" s="176" t="str">
        <f>X31</f>
        <v>Hašek Matyáš</v>
      </c>
      <c r="AA37" s="177"/>
      <c r="AB37" s="30"/>
    </row>
    <row r="38" spans="21:29">
      <c r="U38" s="4"/>
      <c r="V38" s="26"/>
      <c r="W38" s="189"/>
      <c r="X38" s="189"/>
      <c r="Y38" s="22"/>
      <c r="Z38" s="190"/>
      <c r="AA38" s="191"/>
    </row>
    <row r="39" spans="21:29">
      <c r="U39" s="4"/>
      <c r="V39" s="26"/>
      <c r="W39" s="26"/>
      <c r="X39" s="13"/>
      <c r="Y39" s="22"/>
      <c r="Z39" s="14"/>
      <c r="AA39" s="14"/>
    </row>
    <row r="40" spans="21:29">
      <c r="U40" s="4"/>
      <c r="V40" s="185"/>
      <c r="W40" s="185"/>
      <c r="X40" s="13"/>
      <c r="Y40" s="22"/>
      <c r="Z40" s="14"/>
      <c r="AA40" s="14"/>
    </row>
    <row r="41" spans="21:29">
      <c r="U41" s="4"/>
      <c r="V41" s="17" t="s">
        <v>15</v>
      </c>
      <c r="W41" s="17"/>
      <c r="X41" s="13"/>
      <c r="Y41" s="22"/>
      <c r="Z41" s="14"/>
      <c r="AA41" s="14"/>
    </row>
    <row r="42" spans="21:29">
      <c r="U42" s="4"/>
      <c r="V42" s="17"/>
      <c r="W42" s="17"/>
      <c r="X42" s="13"/>
      <c r="Y42" s="22"/>
      <c r="Z42" s="14"/>
      <c r="AA42" s="14"/>
    </row>
    <row r="43" spans="21:29">
      <c r="U43" s="4"/>
      <c r="V43" s="17"/>
      <c r="W43" s="19" t="s">
        <v>21</v>
      </c>
      <c r="X43" s="192" t="str">
        <f>L9</f>
        <v>Mrázek Lukáš</v>
      </c>
      <c r="Y43" s="193"/>
      <c r="Z43" s="14"/>
      <c r="AA43" s="14"/>
    </row>
    <row r="44" spans="21:29">
      <c r="U44" s="4"/>
      <c r="V44" s="17"/>
      <c r="W44" s="17"/>
      <c r="X44" s="20" t="s">
        <v>15</v>
      </c>
      <c r="Y44" s="39"/>
      <c r="Z44" s="14"/>
      <c r="AA44" s="14"/>
    </row>
    <row r="45" spans="21:29">
      <c r="U45" s="4"/>
      <c r="V45" s="17"/>
      <c r="W45" s="17"/>
      <c r="X45" s="13"/>
      <c r="Y45" s="27"/>
      <c r="Z45" s="14"/>
      <c r="AA45" s="14"/>
    </row>
    <row r="46" spans="21:29">
      <c r="U46" s="4"/>
      <c r="V46" s="185"/>
      <c r="W46" s="185"/>
      <c r="X46" s="13"/>
      <c r="Y46" s="13"/>
      <c r="Z46" s="14"/>
      <c r="AA46" s="14"/>
    </row>
    <row r="47" spans="21:29">
      <c r="V47" s="30"/>
      <c r="W47" s="30"/>
    </row>
    <row r="52" spans="21:30">
      <c r="U52" s="30"/>
      <c r="V52" s="30"/>
      <c r="W52" s="30"/>
      <c r="X52" s="30"/>
      <c r="Y52" s="186"/>
      <c r="Z52" s="186"/>
      <c r="AA52" s="186"/>
      <c r="AB52" s="30"/>
      <c r="AC52" s="30"/>
      <c r="AD52" s="30"/>
    </row>
    <row r="53" spans="21:30">
      <c r="U53" s="31"/>
      <c r="V53" s="183"/>
      <c r="W53" s="183"/>
      <c r="X53" s="27"/>
      <c r="Y53" s="27"/>
      <c r="Z53" s="34"/>
      <c r="AA53" s="34"/>
      <c r="AB53" s="30"/>
      <c r="AC53" s="30"/>
      <c r="AD53" s="30"/>
    </row>
    <row r="54" spans="21:30">
      <c r="U54" s="31"/>
      <c r="V54" s="17"/>
      <c r="W54" s="17"/>
      <c r="X54" s="27"/>
      <c r="Y54" s="27"/>
      <c r="Z54" s="34"/>
      <c r="AA54" s="34"/>
      <c r="AB54" s="30"/>
      <c r="AC54" s="30"/>
      <c r="AD54" s="30"/>
    </row>
    <row r="55" spans="21:30">
      <c r="U55" s="31"/>
      <c r="V55" s="17"/>
      <c r="W55" s="17"/>
      <c r="X55" s="27"/>
      <c r="Y55" s="27"/>
      <c r="Z55" s="34"/>
      <c r="AA55" s="34"/>
      <c r="AB55" s="30"/>
      <c r="AC55" s="30"/>
      <c r="AD55" s="30"/>
    </row>
    <row r="56" spans="21:30">
      <c r="U56" s="31"/>
      <c r="V56" s="17"/>
      <c r="W56" s="19"/>
      <c r="X56" s="185"/>
      <c r="Y56" s="185"/>
      <c r="Z56" s="34"/>
      <c r="AA56" s="34"/>
      <c r="AB56" s="30"/>
      <c r="AC56" s="30"/>
      <c r="AD56" s="30"/>
    </row>
    <row r="57" spans="21:30">
      <c r="U57" s="31"/>
      <c r="V57" s="17"/>
      <c r="W57" s="17"/>
      <c r="X57" s="19"/>
      <c r="Y57" s="27"/>
      <c r="Z57" s="34"/>
      <c r="AA57" s="34"/>
      <c r="AB57" s="30"/>
      <c r="AC57" s="30"/>
      <c r="AD57" s="30"/>
    </row>
    <row r="58" spans="21:30">
      <c r="U58" s="31"/>
      <c r="V58" s="17"/>
      <c r="W58" s="17"/>
      <c r="X58" s="27"/>
      <c r="Y58" s="27"/>
      <c r="Z58" s="34"/>
      <c r="AA58" s="34"/>
      <c r="AB58" s="30"/>
      <c r="AC58" s="30"/>
      <c r="AD58" s="30"/>
    </row>
    <row r="59" spans="21:30">
      <c r="U59" s="31"/>
      <c r="V59" s="185"/>
      <c r="W59" s="185"/>
      <c r="X59" s="27"/>
      <c r="Y59" s="27"/>
      <c r="Z59" s="34"/>
      <c r="AA59" s="34"/>
      <c r="AB59" s="30"/>
      <c r="AC59" s="30"/>
      <c r="AD59" s="30"/>
    </row>
    <row r="60" spans="21:30">
      <c r="U60" s="31"/>
      <c r="V60" s="17"/>
      <c r="W60" s="17"/>
      <c r="X60" s="27"/>
      <c r="Y60" s="27"/>
      <c r="Z60" s="34"/>
      <c r="AA60" s="34"/>
      <c r="AB60" s="30"/>
      <c r="AC60" s="30"/>
      <c r="AD60" s="30"/>
    </row>
    <row r="61" spans="21:30">
      <c r="U61" s="31"/>
      <c r="V61" s="17"/>
      <c r="W61" s="17"/>
      <c r="X61" s="27"/>
      <c r="Y61" s="27"/>
      <c r="Z61" s="34"/>
      <c r="AA61" s="34"/>
      <c r="AB61" s="30"/>
      <c r="AC61" s="30"/>
      <c r="AD61" s="30"/>
    </row>
    <row r="62" spans="21:30">
      <c r="U62" s="31"/>
      <c r="V62" s="17"/>
      <c r="W62" s="185"/>
      <c r="X62" s="185"/>
      <c r="Y62" s="27"/>
      <c r="Z62" s="194"/>
      <c r="AA62" s="194"/>
      <c r="AB62" s="30"/>
      <c r="AC62" s="30"/>
      <c r="AD62" s="30"/>
    </row>
    <row r="63" spans="21:30">
      <c r="U63" s="31"/>
      <c r="V63" s="17"/>
      <c r="W63" s="189"/>
      <c r="X63" s="189"/>
      <c r="Y63" s="27"/>
      <c r="Z63" s="195"/>
      <c r="AA63" s="195"/>
      <c r="AB63" s="30"/>
      <c r="AC63" s="30"/>
      <c r="AD63" s="30"/>
    </row>
    <row r="64" spans="21:30">
      <c r="U64" s="31"/>
      <c r="V64" s="17"/>
      <c r="W64" s="17"/>
      <c r="X64" s="27"/>
      <c r="Y64" s="27"/>
      <c r="Z64" s="34"/>
      <c r="AA64" s="34"/>
      <c r="AB64" s="30"/>
      <c r="AC64" s="30"/>
      <c r="AD64" s="30"/>
    </row>
    <row r="65" spans="21:30">
      <c r="U65" s="31"/>
      <c r="V65" s="185"/>
      <c r="W65" s="185"/>
      <c r="X65" s="27"/>
      <c r="Y65" s="27"/>
      <c r="Z65" s="34"/>
      <c r="AA65" s="34"/>
      <c r="AB65" s="30"/>
      <c r="AC65" s="30"/>
      <c r="AD65" s="30"/>
    </row>
    <row r="66" spans="21:30">
      <c r="U66" s="31"/>
      <c r="V66" s="17"/>
      <c r="W66" s="17"/>
      <c r="X66" s="27"/>
      <c r="Y66" s="27"/>
      <c r="Z66" s="34"/>
      <c r="AA66" s="34"/>
      <c r="AB66" s="30"/>
      <c r="AC66" s="30"/>
      <c r="AD66" s="30"/>
    </row>
    <row r="67" spans="21:30">
      <c r="U67" s="31"/>
      <c r="V67" s="17"/>
      <c r="W67" s="17"/>
      <c r="X67" s="27"/>
      <c r="Y67" s="27"/>
      <c r="Z67" s="34"/>
      <c r="AA67" s="34"/>
      <c r="AB67" s="30"/>
      <c r="AC67" s="30"/>
      <c r="AD67" s="30"/>
    </row>
    <row r="68" spans="21:30">
      <c r="U68" s="31"/>
      <c r="V68" s="17"/>
      <c r="W68" s="19"/>
      <c r="X68" s="196"/>
      <c r="Y68" s="196"/>
      <c r="Z68" s="34"/>
      <c r="AA68" s="34"/>
      <c r="AB68" s="30"/>
      <c r="AC68" s="30"/>
      <c r="AD68" s="30"/>
    </row>
    <row r="69" spans="21:30">
      <c r="U69" s="31"/>
      <c r="V69" s="17"/>
      <c r="W69" s="17"/>
      <c r="X69" s="19"/>
      <c r="Y69" s="27"/>
      <c r="Z69" s="34"/>
      <c r="AA69" s="34"/>
      <c r="AB69" s="30"/>
      <c r="AC69" s="30"/>
      <c r="AD69" s="30"/>
    </row>
    <row r="70" spans="21:30">
      <c r="U70" s="31"/>
      <c r="V70" s="17"/>
      <c r="W70" s="17"/>
      <c r="X70" s="27"/>
      <c r="Y70" s="27"/>
      <c r="Z70" s="34"/>
      <c r="AA70" s="34"/>
      <c r="AB70" s="30"/>
      <c r="AC70" s="30"/>
      <c r="AD70" s="30"/>
    </row>
    <row r="71" spans="21:30">
      <c r="U71" s="29"/>
      <c r="V71" s="185"/>
      <c r="W71" s="185"/>
      <c r="X71" s="27"/>
      <c r="Y71" s="27"/>
      <c r="Z71" s="34"/>
      <c r="AA71" s="34"/>
      <c r="AB71" s="30"/>
      <c r="AC71" s="30"/>
      <c r="AD71" s="30"/>
    </row>
    <row r="72" spans="21:30">
      <c r="U72" s="31"/>
      <c r="V72" s="30"/>
      <c r="W72" s="30"/>
      <c r="X72" s="30"/>
      <c r="Y72" s="30"/>
      <c r="Z72" s="30"/>
      <c r="AA72" s="30"/>
      <c r="AB72" s="30"/>
      <c r="AC72" s="30"/>
      <c r="AD72" s="30"/>
    </row>
    <row r="73" spans="21:30">
      <c r="U73" s="31"/>
      <c r="V73" s="30"/>
      <c r="W73" s="30"/>
      <c r="X73" s="30"/>
      <c r="Y73" s="30"/>
      <c r="Z73" s="30"/>
      <c r="AA73" s="30"/>
      <c r="AB73" s="30"/>
      <c r="AC73" s="30"/>
      <c r="AD73" s="30"/>
    </row>
    <row r="74" spans="21:30">
      <c r="U74" s="43"/>
      <c r="V74" s="43"/>
      <c r="W74" s="30"/>
      <c r="X74" s="30"/>
      <c r="Y74" s="186"/>
      <c r="Z74" s="186"/>
      <c r="AA74" s="30"/>
      <c r="AB74" s="186"/>
      <c r="AC74" s="186"/>
      <c r="AD74" s="30"/>
    </row>
    <row r="75" spans="21:30">
      <c r="U75" s="43"/>
      <c r="V75" s="43"/>
      <c r="W75" s="30"/>
      <c r="X75" s="30"/>
      <c r="Y75" s="187"/>
      <c r="Z75" s="187"/>
      <c r="AA75" s="30"/>
      <c r="AB75" s="187"/>
      <c r="AC75" s="187"/>
      <c r="AD75" s="30"/>
    </row>
    <row r="76" spans="21:30">
      <c r="U76" s="31"/>
      <c r="V76" s="30"/>
      <c r="W76" s="30"/>
      <c r="X76" s="30"/>
      <c r="Y76" s="30"/>
      <c r="Z76" s="30"/>
      <c r="AA76" s="30"/>
      <c r="AB76" s="30"/>
      <c r="AC76" s="30"/>
      <c r="AD76" s="30"/>
    </row>
    <row r="77" spans="21:30">
      <c r="U77" s="31"/>
      <c r="V77" s="183"/>
      <c r="W77" s="183"/>
      <c r="X77" s="27"/>
      <c r="Y77" s="27"/>
      <c r="Z77" s="34"/>
      <c r="AA77" s="34"/>
      <c r="AB77" s="30"/>
      <c r="AC77" s="30"/>
      <c r="AD77" s="30"/>
    </row>
    <row r="78" spans="21:30">
      <c r="U78" s="31"/>
      <c r="V78" s="17"/>
      <c r="W78" s="17"/>
      <c r="X78" s="27"/>
      <c r="Y78" s="27"/>
      <c r="Z78" s="34"/>
      <c r="AA78" s="34"/>
      <c r="AB78" s="30"/>
      <c r="AC78" s="30"/>
      <c r="AD78" s="30"/>
    </row>
    <row r="79" spans="21:30">
      <c r="U79" s="31"/>
      <c r="V79" s="17"/>
      <c r="W79" s="17"/>
      <c r="X79" s="27"/>
      <c r="Y79" s="27"/>
      <c r="Z79" s="34"/>
      <c r="AA79" s="34"/>
      <c r="AB79" s="30"/>
      <c r="AC79" s="30"/>
      <c r="AD79" s="30"/>
    </row>
    <row r="80" spans="21:30">
      <c r="U80" s="31"/>
      <c r="V80" s="17"/>
      <c r="W80" s="19"/>
      <c r="X80" s="185"/>
      <c r="Y80" s="185"/>
      <c r="Z80" s="34"/>
      <c r="AA80" s="34"/>
      <c r="AB80" s="30"/>
      <c r="AC80" s="30"/>
      <c r="AD80" s="30"/>
    </row>
    <row r="81" spans="21:30">
      <c r="U81" s="31"/>
      <c r="V81" s="17"/>
      <c r="W81" s="17"/>
      <c r="X81" s="19"/>
      <c r="Y81" s="27"/>
      <c r="Z81" s="34"/>
      <c r="AA81" s="34"/>
      <c r="AB81" s="30"/>
      <c r="AC81" s="30"/>
      <c r="AD81" s="30"/>
    </row>
    <row r="82" spans="21:30">
      <c r="U82" s="31"/>
      <c r="V82" s="17"/>
      <c r="W82" s="17"/>
      <c r="X82" s="27"/>
      <c r="Y82" s="27"/>
      <c r="Z82" s="34"/>
      <c r="AA82" s="34"/>
      <c r="AB82" s="30"/>
      <c r="AC82" s="30"/>
      <c r="AD82" s="30"/>
    </row>
    <row r="83" spans="21:30">
      <c r="U83" s="31"/>
      <c r="V83" s="185"/>
      <c r="W83" s="185"/>
      <c r="X83" s="27"/>
      <c r="Y83" s="27"/>
      <c r="Z83" s="34"/>
      <c r="AA83" s="34"/>
      <c r="AB83" s="30"/>
      <c r="AC83" s="30"/>
      <c r="AD83" s="30"/>
    </row>
    <row r="84" spans="21:30">
      <c r="U84" s="31"/>
      <c r="V84" s="17"/>
      <c r="W84" s="17"/>
      <c r="X84" s="27"/>
      <c r="Y84" s="27"/>
      <c r="Z84" s="34"/>
      <c r="AA84" s="34"/>
      <c r="AB84" s="30"/>
      <c r="AC84" s="30"/>
      <c r="AD84" s="30"/>
    </row>
    <row r="85" spans="21:30">
      <c r="U85" s="31"/>
      <c r="V85" s="17"/>
      <c r="W85" s="17"/>
      <c r="X85" s="27"/>
      <c r="Y85" s="27"/>
      <c r="Z85" s="34"/>
      <c r="AA85" s="34"/>
      <c r="AB85" s="30"/>
      <c r="AC85" s="30"/>
      <c r="AD85" s="30"/>
    </row>
    <row r="86" spans="21:30">
      <c r="U86" s="186"/>
      <c r="V86" s="186"/>
      <c r="W86" s="185"/>
      <c r="X86" s="185"/>
      <c r="Y86" s="27"/>
      <c r="Z86" s="194"/>
      <c r="AA86" s="194"/>
      <c r="AB86" s="30"/>
      <c r="AC86" s="30"/>
      <c r="AD86" s="30"/>
    </row>
    <row r="87" spans="21:30">
      <c r="U87" s="187"/>
      <c r="V87" s="187"/>
      <c r="W87" s="189"/>
      <c r="X87" s="189"/>
      <c r="Y87" s="27"/>
      <c r="Z87" s="195"/>
      <c r="AA87" s="195"/>
      <c r="AB87" s="30"/>
      <c r="AC87" s="30"/>
      <c r="AD87" s="30"/>
    </row>
    <row r="88" spans="21:30">
      <c r="U88" s="31"/>
      <c r="V88" s="17"/>
      <c r="W88" s="17"/>
      <c r="X88" s="27"/>
      <c r="Y88" s="27"/>
      <c r="Z88" s="34"/>
      <c r="AA88" s="34"/>
      <c r="AB88" s="30"/>
      <c r="AC88" s="30"/>
      <c r="AD88" s="30"/>
    </row>
    <row r="89" spans="21:30">
      <c r="U89" s="31"/>
      <c r="V89" s="185"/>
      <c r="W89" s="185"/>
      <c r="X89" s="27"/>
      <c r="Y89" s="27"/>
      <c r="Z89" s="34"/>
      <c r="AA89" s="34"/>
      <c r="AB89" s="30"/>
      <c r="AC89" s="30"/>
      <c r="AD89" s="30"/>
    </row>
    <row r="90" spans="21:30">
      <c r="U90" s="31"/>
      <c r="V90" s="17"/>
      <c r="W90" s="17"/>
      <c r="X90" s="27"/>
      <c r="Y90" s="27"/>
      <c r="Z90" s="34"/>
      <c r="AA90" s="34"/>
      <c r="AB90" s="30"/>
      <c r="AC90" s="30"/>
      <c r="AD90" s="30"/>
    </row>
    <row r="91" spans="21:30">
      <c r="U91" s="31"/>
      <c r="V91" s="17"/>
      <c r="W91" s="17"/>
      <c r="X91" s="27"/>
      <c r="Y91" s="27"/>
      <c r="Z91" s="34"/>
      <c r="AA91" s="34"/>
      <c r="AB91" s="30"/>
      <c r="AC91" s="30"/>
      <c r="AD91" s="30"/>
    </row>
    <row r="92" spans="21:30">
      <c r="U92" s="31"/>
      <c r="V92" s="17"/>
      <c r="W92" s="19"/>
      <c r="X92" s="196"/>
      <c r="Y92" s="196"/>
      <c r="Z92" s="34"/>
      <c r="AA92" s="34"/>
      <c r="AB92" s="30"/>
      <c r="AC92" s="30"/>
      <c r="AD92" s="30"/>
    </row>
    <row r="93" spans="21:30">
      <c r="U93" s="31"/>
      <c r="V93" s="17"/>
      <c r="W93" s="17"/>
      <c r="X93" s="19"/>
      <c r="Y93" s="27"/>
      <c r="Z93" s="34"/>
      <c r="AA93" s="34"/>
      <c r="AB93" s="30"/>
      <c r="AC93" s="30"/>
      <c r="AD93" s="30"/>
    </row>
    <row r="94" spans="21:30">
      <c r="U94" s="31"/>
      <c r="V94" s="17"/>
      <c r="W94" s="17"/>
      <c r="X94" s="27"/>
      <c r="Y94" s="27"/>
      <c r="Z94" s="34"/>
      <c r="AA94" s="34"/>
      <c r="AB94" s="30"/>
      <c r="AC94" s="30"/>
      <c r="AD94" s="30"/>
    </row>
    <row r="95" spans="21:30">
      <c r="U95" s="31"/>
      <c r="V95" s="185"/>
      <c r="W95" s="185"/>
      <c r="X95" s="27"/>
      <c r="Y95" s="27"/>
      <c r="Z95" s="34"/>
      <c r="AA95" s="34"/>
      <c r="AB95" s="30"/>
      <c r="AC95" s="30"/>
      <c r="AD95" s="30"/>
    </row>
    <row r="96" spans="21:30">
      <c r="U96" s="30"/>
      <c r="V96" s="30"/>
      <c r="W96" s="30"/>
      <c r="X96" s="30"/>
      <c r="Y96" s="30"/>
      <c r="Z96" s="30"/>
      <c r="AA96" s="30"/>
      <c r="AB96" s="30"/>
      <c r="AC96" s="30"/>
      <c r="AD96" s="30"/>
    </row>
  </sheetData>
  <mergeCells count="61">
    <mergeCell ref="Z87:AA87"/>
    <mergeCell ref="V89:W89"/>
    <mergeCell ref="X92:Y92"/>
    <mergeCell ref="V95:W95"/>
    <mergeCell ref="V77:W77"/>
    <mergeCell ref="X80:Y80"/>
    <mergeCell ref="V83:W83"/>
    <mergeCell ref="U86:V86"/>
    <mergeCell ref="W86:X86"/>
    <mergeCell ref="U87:V87"/>
    <mergeCell ref="W87:X87"/>
    <mergeCell ref="Z86:AA86"/>
    <mergeCell ref="X68:Y68"/>
    <mergeCell ref="V71:W71"/>
    <mergeCell ref="Y74:Z74"/>
    <mergeCell ref="AB74:AC74"/>
    <mergeCell ref="Y75:Z75"/>
    <mergeCell ref="AB75:AC75"/>
    <mergeCell ref="V65:W65"/>
    <mergeCell ref="V40:W40"/>
    <mergeCell ref="X43:Y43"/>
    <mergeCell ref="V46:W46"/>
    <mergeCell ref="Y52:AA52"/>
    <mergeCell ref="V53:W53"/>
    <mergeCell ref="X56:Y56"/>
    <mergeCell ref="V59:W59"/>
    <mergeCell ref="W62:X62"/>
    <mergeCell ref="Z62:AA62"/>
    <mergeCell ref="W63:X63"/>
    <mergeCell ref="Z63:AA63"/>
    <mergeCell ref="W38:X38"/>
    <mergeCell ref="Z38:AA38"/>
    <mergeCell ref="V22:W22"/>
    <mergeCell ref="U25:V25"/>
    <mergeCell ref="Y25:Z25"/>
    <mergeCell ref="V28:W28"/>
    <mergeCell ref="X31:Y31"/>
    <mergeCell ref="V34:W34"/>
    <mergeCell ref="W37:X37"/>
    <mergeCell ref="Z37:AA37"/>
    <mergeCell ref="AB25:AC25"/>
    <mergeCell ref="U26:V26"/>
    <mergeCell ref="Y26:Z26"/>
    <mergeCell ref="M14:O14"/>
    <mergeCell ref="W14:X14"/>
    <mergeCell ref="Z14:AA14"/>
    <mergeCell ref="M15:O15"/>
    <mergeCell ref="V16:W16"/>
    <mergeCell ref="X19:Y19"/>
    <mergeCell ref="Z13:AA13"/>
    <mergeCell ref="B1:D1"/>
    <mergeCell ref="B3:D3"/>
    <mergeCell ref="E3:G3"/>
    <mergeCell ref="H3:J3"/>
    <mergeCell ref="M3:O3"/>
    <mergeCell ref="Y3:AA3"/>
    <mergeCell ref="M4:O4"/>
    <mergeCell ref="V4:W4"/>
    <mergeCell ref="X7:Y7"/>
    <mergeCell ref="V10:W10"/>
    <mergeCell ref="W13:X13"/>
  </mergeCells>
  <conditionalFormatting sqref="V4 V10 V16 V22">
    <cfRule type="expression" dxfId="187" priority="15" stopIfTrue="1">
      <formula>OR(AND(V4&lt;&gt;"Bye",V5="Bye"),W4=$G$5)</formula>
    </cfRule>
    <cfRule type="expression" dxfId="186" priority="16" stopIfTrue="1">
      <formula>W5=$G$5</formula>
    </cfRule>
  </conditionalFormatting>
  <conditionalFormatting sqref="V5 V11 V17">
    <cfRule type="expression" dxfId="185" priority="13" stopIfTrue="1">
      <formula>OR(AND(V5&lt;&gt;"Bye",V4="Bye"),W5=$G$5)</formula>
    </cfRule>
    <cfRule type="expression" dxfId="184" priority="14" stopIfTrue="1">
      <formula>W4=$G$5</formula>
    </cfRule>
  </conditionalFormatting>
  <conditionalFormatting sqref="V28 V34 V40 V46">
    <cfRule type="expression" dxfId="183" priority="11" stopIfTrue="1">
      <formula>OR(AND(V28&lt;&gt;"Bye",V29="Bye"),W28=$G$5)</formula>
    </cfRule>
    <cfRule type="expression" dxfId="182" priority="12" stopIfTrue="1">
      <formula>W29=$G$5</formula>
    </cfRule>
  </conditionalFormatting>
  <conditionalFormatting sqref="V29 V35 V41">
    <cfRule type="expression" dxfId="181" priority="9" stopIfTrue="1">
      <formula>OR(AND(V29&lt;&gt;"Bye",V28="Bye"),W29=$G$5)</formula>
    </cfRule>
    <cfRule type="expression" dxfId="180" priority="10" stopIfTrue="1">
      <formula>W28=$G$5</formula>
    </cfRule>
  </conditionalFormatting>
  <conditionalFormatting sqref="V53 V59 V65 V71">
    <cfRule type="expression" dxfId="179" priority="7" stopIfTrue="1">
      <formula>OR(AND(V53&lt;&gt;"Bye",V54="Bye"),W53=$G$5)</formula>
    </cfRule>
    <cfRule type="expression" dxfId="178" priority="8" stopIfTrue="1">
      <formula>W54=$G$5</formula>
    </cfRule>
  </conditionalFormatting>
  <conditionalFormatting sqref="V54 V60 V66">
    <cfRule type="expression" dxfId="177" priority="5" stopIfTrue="1">
      <formula>OR(AND(V54&lt;&gt;"Bye",V53="Bye"),W54=$G$5)</formula>
    </cfRule>
    <cfRule type="expression" dxfId="176" priority="6" stopIfTrue="1">
      <formula>W53=$G$5</formula>
    </cfRule>
  </conditionalFormatting>
  <conditionalFormatting sqref="V77 V83 V89 V95">
    <cfRule type="expression" dxfId="175" priority="3" stopIfTrue="1">
      <formula>OR(AND(V77&lt;&gt;"Bye",V78="Bye"),W77=$G$5)</formula>
    </cfRule>
    <cfRule type="expression" dxfId="174" priority="4" stopIfTrue="1">
      <formula>W78=$G$5</formula>
    </cfRule>
  </conditionalFormatting>
  <conditionalFormatting sqref="V78 V84 V90">
    <cfRule type="expression" dxfId="173" priority="1" stopIfTrue="1">
      <formula>OR(AND(V78&lt;&gt;"Bye",V77="Bye"),W78=$G$5)</formula>
    </cfRule>
    <cfRule type="expression" dxfId="172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8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"/>
  <sheetViews>
    <sheetView topLeftCell="B1" workbookViewId="0">
      <selection activeCell="D46" sqref="D46:D48"/>
    </sheetView>
  </sheetViews>
  <sheetFormatPr defaultColWidth="8.85546875" defaultRowHeight="15"/>
  <cols>
    <col min="1" max="1" width="0" style="64" hidden="1" customWidth="1"/>
    <col min="2" max="2" width="20.85546875" style="47" customWidth="1"/>
    <col min="3" max="3" width="1.7109375" style="47" customWidth="1"/>
    <col min="4" max="4" width="20.5703125" style="47" customWidth="1"/>
    <col min="5" max="5" width="5.5703125" style="47" customWidth="1"/>
    <col min="6" max="6" width="1.7109375" style="47" customWidth="1"/>
    <col min="7" max="7" width="5.5703125" style="47" customWidth="1"/>
    <col min="8" max="8" width="5.42578125" style="47" customWidth="1"/>
    <col min="9" max="9" width="1.7109375" style="47" customWidth="1"/>
    <col min="10" max="10" width="5.7109375" style="47" customWidth="1"/>
    <col min="11" max="11" width="8.85546875" style="47"/>
    <col min="12" max="12" width="20.7109375" style="47" customWidth="1"/>
    <col min="13" max="13" width="5.7109375" style="47" customWidth="1"/>
    <col min="14" max="14" width="1.7109375" style="47" customWidth="1"/>
    <col min="15" max="15" width="5.7109375" style="47" customWidth="1"/>
    <col min="16" max="16" width="4.5703125" style="47" customWidth="1"/>
    <col min="17" max="17" width="6.7109375" style="47" customWidth="1"/>
    <col min="18" max="18" width="6.42578125" style="47" hidden="1" customWidth="1"/>
    <col min="19" max="16384" width="8.85546875" style="47"/>
  </cols>
  <sheetData>
    <row r="1" spans="1:26" ht="21">
      <c r="A1" s="45"/>
      <c r="B1" s="199" t="s">
        <v>30</v>
      </c>
      <c r="C1" s="199"/>
      <c r="D1" s="199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6">
      <c r="A2" s="48"/>
      <c r="B2" s="49"/>
      <c r="C2" s="48"/>
      <c r="D2" s="49"/>
      <c r="E2" s="50"/>
      <c r="F2" s="50"/>
      <c r="G2" s="50"/>
      <c r="H2" s="50"/>
      <c r="I2" s="50"/>
      <c r="J2" s="50"/>
      <c r="K2" s="51"/>
      <c r="L2" s="52"/>
      <c r="M2" s="50"/>
      <c r="N2" s="50"/>
      <c r="O2" s="50"/>
      <c r="P2" s="50"/>
      <c r="Q2" s="50"/>
      <c r="R2" s="50"/>
      <c r="S2" s="50"/>
    </row>
    <row r="3" spans="1:26">
      <c r="A3" s="48"/>
      <c r="B3" s="200" t="s">
        <v>0</v>
      </c>
      <c r="C3" s="200"/>
      <c r="D3" s="200"/>
      <c r="E3" s="201" t="s">
        <v>1</v>
      </c>
      <c r="F3" s="201"/>
      <c r="G3" s="201"/>
      <c r="H3" s="201" t="s">
        <v>2</v>
      </c>
      <c r="I3" s="201"/>
      <c r="J3" s="201"/>
      <c r="K3" s="51"/>
      <c r="L3" s="53" t="s">
        <v>3</v>
      </c>
      <c r="M3" s="198"/>
      <c r="N3" s="198"/>
      <c r="O3" s="198"/>
      <c r="P3" s="50"/>
      <c r="Q3" s="50"/>
      <c r="R3" s="50"/>
      <c r="S3" s="50"/>
      <c r="W3" s="203" t="s">
        <v>34</v>
      </c>
      <c r="X3" s="203"/>
      <c r="Y3" s="203"/>
    </row>
    <row r="4" spans="1:26">
      <c r="A4" s="54" t="s">
        <v>4</v>
      </c>
      <c r="B4" s="55" t="s">
        <v>5</v>
      </c>
      <c r="C4" s="54" t="s">
        <v>6</v>
      </c>
      <c r="D4" s="5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51"/>
      <c r="L4" s="56" t="s">
        <v>9</v>
      </c>
      <c r="M4" s="202" t="s">
        <v>10</v>
      </c>
      <c r="N4" s="202"/>
      <c r="O4" s="202"/>
      <c r="P4" s="57" t="s">
        <v>11</v>
      </c>
      <c r="Q4" s="56" t="s">
        <v>12</v>
      </c>
      <c r="R4" s="56" t="s">
        <v>13</v>
      </c>
      <c r="S4" s="56" t="s">
        <v>4</v>
      </c>
      <c r="U4" s="204"/>
      <c r="V4" s="204"/>
      <c r="W4" s="67"/>
      <c r="X4" s="67"/>
    </row>
    <row r="5" spans="1:26">
      <c r="A5" s="48">
        <v>3</v>
      </c>
      <c r="B5" s="55" t="str">
        <f>L5</f>
        <v>Hnilicová Jana</v>
      </c>
      <c r="C5" s="54" t="s">
        <v>6</v>
      </c>
      <c r="D5" s="55" t="str">
        <f>L6</f>
        <v>Janotová Barbora</v>
      </c>
      <c r="E5" s="56">
        <v>2</v>
      </c>
      <c r="F5" s="56" t="s">
        <v>8</v>
      </c>
      <c r="G5" s="56">
        <v>0</v>
      </c>
      <c r="H5" s="56">
        <v>30</v>
      </c>
      <c r="I5" s="56" t="s">
        <v>8</v>
      </c>
      <c r="J5" s="56">
        <v>11</v>
      </c>
      <c r="K5" s="51"/>
      <c r="L5" s="16" t="s">
        <v>14</v>
      </c>
      <c r="M5" s="56">
        <f>SUM(H5,H8,H11,H14,H17)</f>
        <v>150</v>
      </c>
      <c r="N5" s="59" t="s">
        <v>8</v>
      </c>
      <c r="O5" s="56">
        <f>SUM(J5,J8,J11,J14,J17)</f>
        <v>54</v>
      </c>
      <c r="P5" s="56">
        <f t="shared" ref="P5:P10" si="0">M5-O5</f>
        <v>96</v>
      </c>
      <c r="Q5" s="56">
        <f>SUM(E5,E8,E11,E14,E17,)</f>
        <v>10</v>
      </c>
      <c r="R5" s="56">
        <f t="shared" ref="R5:R10" si="1">Q5+(P5/100)</f>
        <v>10.96</v>
      </c>
      <c r="S5" s="56">
        <f t="shared" ref="S5:S10" si="2">RANK(R5,$R$5:$R$10,0)</f>
        <v>1</v>
      </c>
      <c r="U5" s="67"/>
      <c r="V5" s="67"/>
      <c r="W5" s="67"/>
      <c r="X5" s="67"/>
    </row>
    <row r="6" spans="1:26">
      <c r="A6" s="48">
        <v>4</v>
      </c>
      <c r="B6" s="55" t="str">
        <f>L7</f>
        <v>Jelínková Apolena</v>
      </c>
      <c r="C6" s="54" t="s">
        <v>6</v>
      </c>
      <c r="D6" s="55" t="str">
        <f>L8</f>
        <v>Slavíčková Andrea</v>
      </c>
      <c r="E6" s="56">
        <v>2</v>
      </c>
      <c r="F6" s="56" t="s">
        <v>8</v>
      </c>
      <c r="G6" s="56">
        <v>0</v>
      </c>
      <c r="H6" s="56">
        <v>30</v>
      </c>
      <c r="I6" s="56" t="s">
        <v>8</v>
      </c>
      <c r="J6" s="56">
        <v>19</v>
      </c>
      <c r="K6" s="51"/>
      <c r="L6" s="16" t="s">
        <v>35</v>
      </c>
      <c r="M6" s="56">
        <f>SUM(J5,H9,H12,H15,H18)</f>
        <v>106</v>
      </c>
      <c r="N6" s="56" t="s">
        <v>8</v>
      </c>
      <c r="O6" s="56">
        <f>SUM(H5,J9,J12,J15,J18)</f>
        <v>133</v>
      </c>
      <c r="P6" s="56">
        <f t="shared" si="0"/>
        <v>-27</v>
      </c>
      <c r="Q6" s="56">
        <f>SUM(G5,E9,E12,E15,E18,)</f>
        <v>4</v>
      </c>
      <c r="R6" s="56">
        <f t="shared" si="1"/>
        <v>3.73</v>
      </c>
      <c r="S6" s="56">
        <f t="shared" si="2"/>
        <v>4</v>
      </c>
      <c r="U6" s="67"/>
      <c r="V6" s="67"/>
      <c r="W6" s="204"/>
      <c r="X6" s="204"/>
    </row>
    <row r="7" spans="1:26">
      <c r="A7" s="48">
        <v>5</v>
      </c>
      <c r="B7" s="55" t="str">
        <f>L9</f>
        <v>Vodičková Kateřina</v>
      </c>
      <c r="C7" s="54" t="s">
        <v>6</v>
      </c>
      <c r="D7" s="55" t="str">
        <f>L10</f>
        <v>Vychodilová Klára</v>
      </c>
      <c r="E7" s="56">
        <v>2</v>
      </c>
      <c r="F7" s="56" t="s">
        <v>8</v>
      </c>
      <c r="G7" s="56">
        <v>0</v>
      </c>
      <c r="H7" s="56">
        <v>30</v>
      </c>
      <c r="I7" s="174" t="s">
        <v>8</v>
      </c>
      <c r="J7" s="56">
        <v>16</v>
      </c>
      <c r="K7" s="51"/>
      <c r="L7" s="16" t="s">
        <v>36</v>
      </c>
      <c r="M7" s="56">
        <f>SUM(H6,J8,H13,J15,H19)</f>
        <v>139</v>
      </c>
      <c r="N7" s="56" t="s">
        <v>8</v>
      </c>
      <c r="O7" s="56">
        <f>SUM(J6,H8,J13,H15,J19)</f>
        <v>66</v>
      </c>
      <c r="P7" s="56">
        <f t="shared" si="0"/>
        <v>73</v>
      </c>
      <c r="Q7" s="56">
        <f>SUM(E6,G8,E13,G15,E19)</f>
        <v>8</v>
      </c>
      <c r="R7" s="56">
        <f t="shared" si="1"/>
        <v>8.73</v>
      </c>
      <c r="S7" s="56">
        <f t="shared" si="2"/>
        <v>2</v>
      </c>
      <c r="U7" s="67"/>
      <c r="V7" s="67"/>
      <c r="W7" s="67"/>
      <c r="X7" s="67"/>
    </row>
    <row r="8" spans="1:26">
      <c r="A8" s="48">
        <v>27</v>
      </c>
      <c r="B8" s="55" t="str">
        <f>L5</f>
        <v>Hnilicová Jana</v>
      </c>
      <c r="C8" s="54" t="s">
        <v>6</v>
      </c>
      <c r="D8" s="55" t="str">
        <f>L7</f>
        <v>Jelínková Apolena</v>
      </c>
      <c r="E8" s="56">
        <v>2</v>
      </c>
      <c r="F8" s="56" t="s">
        <v>8</v>
      </c>
      <c r="G8" s="56">
        <v>0</v>
      </c>
      <c r="H8" s="56">
        <v>30</v>
      </c>
      <c r="I8" s="56" t="s">
        <v>8</v>
      </c>
      <c r="J8" s="56">
        <v>19</v>
      </c>
      <c r="K8" s="51"/>
      <c r="L8" s="16" t="s">
        <v>37</v>
      </c>
      <c r="M8" s="56">
        <f>SUM(J6,H10,J11,H16,J18)</f>
        <v>120</v>
      </c>
      <c r="N8" s="56" t="s">
        <v>8</v>
      </c>
      <c r="O8" s="56">
        <f>SUM(H6,J10,H11,J16,H18)</f>
        <v>110</v>
      </c>
      <c r="P8" s="56">
        <f t="shared" si="0"/>
        <v>10</v>
      </c>
      <c r="Q8" s="56">
        <f>SUM(G6,E10,G11,E16,G18)</f>
        <v>6</v>
      </c>
      <c r="R8" s="56">
        <f t="shared" si="1"/>
        <v>6.1</v>
      </c>
      <c r="S8" s="56">
        <f t="shared" si="2"/>
        <v>3</v>
      </c>
      <c r="U8" s="17"/>
      <c r="V8" s="19" t="s">
        <v>16</v>
      </c>
      <c r="W8" s="184" t="str">
        <f>L5</f>
        <v>Hnilicová Jana</v>
      </c>
      <c r="X8" s="184"/>
      <c r="Y8" s="14"/>
      <c r="Z8" s="14"/>
    </row>
    <row r="9" spans="1:26">
      <c r="A9" s="48">
        <v>28</v>
      </c>
      <c r="B9" s="55" t="str">
        <f>L6</f>
        <v>Janotová Barbora</v>
      </c>
      <c r="C9" s="54" t="s">
        <v>6</v>
      </c>
      <c r="D9" s="55" t="str">
        <f>L9</f>
        <v>Vodičková Kateřina</v>
      </c>
      <c r="E9" s="56">
        <v>2</v>
      </c>
      <c r="F9" s="56" t="s">
        <v>8</v>
      </c>
      <c r="G9" s="56">
        <v>0</v>
      </c>
      <c r="H9" s="56">
        <v>30</v>
      </c>
      <c r="I9" s="56" t="s">
        <v>8</v>
      </c>
      <c r="J9" s="56">
        <v>23</v>
      </c>
      <c r="K9" s="51"/>
      <c r="L9" s="16" t="s">
        <v>38</v>
      </c>
      <c r="M9" s="56">
        <f>SUM(H7,J9,J13,J16,J17)</f>
        <v>74</v>
      </c>
      <c r="N9" s="59" t="s">
        <v>8</v>
      </c>
      <c r="O9" s="56">
        <f>SUM(J7,H9,H13,H16,H17)</f>
        <v>136</v>
      </c>
      <c r="P9" s="56">
        <f t="shared" si="0"/>
        <v>-62</v>
      </c>
      <c r="Q9" s="56">
        <f>SUM(E7,G9,G13,G16,G17)</f>
        <v>2</v>
      </c>
      <c r="R9" s="56">
        <f t="shared" si="1"/>
        <v>1.38</v>
      </c>
      <c r="S9" s="56">
        <f t="shared" si="2"/>
        <v>5</v>
      </c>
      <c r="U9" s="17"/>
      <c r="V9" s="17"/>
      <c r="W9" s="20" t="s">
        <v>15</v>
      </c>
      <c r="X9" s="21"/>
      <c r="Y9" s="14"/>
      <c r="Z9" s="14"/>
    </row>
    <row r="10" spans="1:26">
      <c r="A10" s="48">
        <v>29</v>
      </c>
      <c r="B10" s="55" t="str">
        <f>L8</f>
        <v>Slavíčková Andrea</v>
      </c>
      <c r="C10" s="54" t="s">
        <v>6</v>
      </c>
      <c r="D10" s="55" t="str">
        <f>L10</f>
        <v>Vychodilová Klára</v>
      </c>
      <c r="E10" s="56">
        <v>2</v>
      </c>
      <c r="F10" s="56" t="s">
        <v>8</v>
      </c>
      <c r="G10" s="56">
        <v>0</v>
      </c>
      <c r="H10" s="56">
        <v>30</v>
      </c>
      <c r="I10" s="56" t="s">
        <v>8</v>
      </c>
      <c r="J10" s="56">
        <v>14</v>
      </c>
      <c r="K10" s="51"/>
      <c r="L10" s="16" t="s">
        <v>39</v>
      </c>
      <c r="M10" s="56">
        <f>SUM(J7,J10,J12,J14,J19)</f>
        <v>60</v>
      </c>
      <c r="N10" s="56" t="s">
        <v>8</v>
      </c>
      <c r="O10" s="56">
        <f>SUM(H7,H10,H12,H14,H19)</f>
        <v>150</v>
      </c>
      <c r="P10" s="56">
        <f t="shared" si="0"/>
        <v>-90</v>
      </c>
      <c r="Q10" s="56">
        <f>SUM(G7,G10,G12,G14,G19,)</f>
        <v>0</v>
      </c>
      <c r="R10" s="56">
        <f t="shared" si="1"/>
        <v>-0.9</v>
      </c>
      <c r="S10" s="56">
        <f t="shared" si="2"/>
        <v>6</v>
      </c>
      <c r="U10" s="17"/>
      <c r="V10" s="17"/>
      <c r="W10" s="13"/>
      <c r="X10" s="22"/>
      <c r="Y10" s="14"/>
      <c r="Z10" s="14"/>
    </row>
    <row r="11" spans="1:26">
      <c r="A11" s="48">
        <v>63</v>
      </c>
      <c r="B11" s="55" t="str">
        <f>L5</f>
        <v>Hnilicová Jana</v>
      </c>
      <c r="C11" s="54" t="s">
        <v>6</v>
      </c>
      <c r="D11" s="55" t="str">
        <f>L8</f>
        <v>Slavíčková Andrea</v>
      </c>
      <c r="E11" s="56">
        <v>2</v>
      </c>
      <c r="F11" s="56" t="s">
        <v>8</v>
      </c>
      <c r="G11" s="56">
        <v>0</v>
      </c>
      <c r="H11" s="56">
        <v>30</v>
      </c>
      <c r="I11" s="56" t="s">
        <v>8</v>
      </c>
      <c r="J11" s="56">
        <v>11</v>
      </c>
      <c r="K11" s="51"/>
      <c r="L11" s="60"/>
      <c r="M11" s="50"/>
      <c r="N11" s="50"/>
      <c r="O11" s="50"/>
      <c r="P11" s="50"/>
      <c r="Q11" s="50"/>
      <c r="R11" s="50"/>
      <c r="S11" s="50"/>
      <c r="U11" s="185"/>
      <c r="V11" s="185"/>
      <c r="W11" s="13"/>
      <c r="X11" s="22"/>
      <c r="Y11" s="14"/>
      <c r="Z11" s="14"/>
    </row>
    <row r="12" spans="1:26">
      <c r="A12" s="48">
        <v>64</v>
      </c>
      <c r="B12" s="55" t="str">
        <f>L6</f>
        <v>Janotová Barbora</v>
      </c>
      <c r="C12" s="54" t="s">
        <v>6</v>
      </c>
      <c r="D12" s="55" t="str">
        <f>L10</f>
        <v>Vychodilová Klára</v>
      </c>
      <c r="E12" s="56">
        <v>2</v>
      </c>
      <c r="F12" s="56" t="s">
        <v>8</v>
      </c>
      <c r="G12" s="56">
        <v>0</v>
      </c>
      <c r="H12" s="56">
        <v>30</v>
      </c>
      <c r="I12" s="56" t="s">
        <v>8</v>
      </c>
      <c r="J12" s="56">
        <v>20</v>
      </c>
      <c r="K12" s="51"/>
      <c r="L12" s="61"/>
      <c r="M12" s="197"/>
      <c r="N12" s="197"/>
      <c r="O12" s="197"/>
      <c r="P12" s="59"/>
      <c r="Q12" s="59"/>
      <c r="R12" s="59"/>
      <c r="S12" s="59"/>
      <c r="U12" s="26" t="s">
        <v>15</v>
      </c>
      <c r="V12" s="17"/>
      <c r="W12" s="27"/>
      <c r="X12" s="22"/>
      <c r="Y12" s="14"/>
      <c r="Z12" s="14"/>
    </row>
    <row r="13" spans="1:26">
      <c r="A13" s="48">
        <v>65</v>
      </c>
      <c r="B13" s="55" t="str">
        <f>L7</f>
        <v>Jelínková Apolena</v>
      </c>
      <c r="C13" s="54" t="s">
        <v>6</v>
      </c>
      <c r="D13" s="55" t="str">
        <f>L9</f>
        <v>Vodičková Kateřina</v>
      </c>
      <c r="E13" s="56">
        <v>2</v>
      </c>
      <c r="F13" s="56" t="s">
        <v>8</v>
      </c>
      <c r="G13" s="56">
        <v>0</v>
      </c>
      <c r="H13" s="56">
        <v>30</v>
      </c>
      <c r="I13" s="56" t="s">
        <v>8</v>
      </c>
      <c r="J13" s="56">
        <v>2</v>
      </c>
      <c r="K13" s="51"/>
      <c r="L13" s="53"/>
      <c r="M13" s="198"/>
      <c r="N13" s="198"/>
      <c r="O13" s="198"/>
      <c r="P13" s="50"/>
      <c r="Q13" s="50"/>
      <c r="R13" s="50"/>
      <c r="S13" s="50"/>
      <c r="U13" s="26"/>
      <c r="V13" s="17"/>
      <c r="W13" s="27"/>
      <c r="X13" s="22"/>
      <c r="Y13" s="14"/>
      <c r="Z13" s="14"/>
    </row>
    <row r="14" spans="1:26">
      <c r="A14" s="48">
        <v>108</v>
      </c>
      <c r="B14" s="55" t="str">
        <f>L5</f>
        <v>Hnilicová Jana</v>
      </c>
      <c r="C14" s="54" t="s">
        <v>6</v>
      </c>
      <c r="D14" s="55" t="str">
        <f>L10</f>
        <v>Vychodilová Klára</v>
      </c>
      <c r="E14" s="56">
        <v>2</v>
      </c>
      <c r="F14" s="56" t="s">
        <v>8</v>
      </c>
      <c r="G14" s="56">
        <v>0</v>
      </c>
      <c r="H14" s="56">
        <v>30</v>
      </c>
      <c r="I14" s="56" t="s">
        <v>8</v>
      </c>
      <c r="J14" s="56">
        <v>5</v>
      </c>
      <c r="K14" s="51"/>
      <c r="L14" s="59"/>
      <c r="M14" s="197"/>
      <c r="N14" s="197"/>
      <c r="O14" s="197"/>
      <c r="P14" s="62"/>
      <c r="Q14" s="59"/>
      <c r="R14" s="59"/>
      <c r="S14" s="59"/>
      <c r="U14" s="26"/>
      <c r="V14" s="185" t="s">
        <v>17</v>
      </c>
      <c r="W14" s="185"/>
      <c r="X14" s="22"/>
      <c r="Y14" s="176" t="str">
        <f>W8</f>
        <v>Hnilicová Jana</v>
      </c>
      <c r="Z14" s="177"/>
    </row>
    <row r="15" spans="1:26">
      <c r="A15" s="48">
        <v>109</v>
      </c>
      <c r="B15" s="55" t="str">
        <f>L6</f>
        <v>Janotová Barbora</v>
      </c>
      <c r="C15" s="54" t="s">
        <v>6</v>
      </c>
      <c r="D15" s="55" t="str">
        <f>L7</f>
        <v>Jelínková Apolena</v>
      </c>
      <c r="E15" s="56">
        <v>0</v>
      </c>
      <c r="F15" s="56" t="s">
        <v>8</v>
      </c>
      <c r="G15" s="56">
        <v>2</v>
      </c>
      <c r="H15" s="56">
        <v>10</v>
      </c>
      <c r="I15" s="56" t="s">
        <v>8</v>
      </c>
      <c r="J15" s="56">
        <v>30</v>
      </c>
      <c r="K15" s="51"/>
      <c r="L15" s="36"/>
      <c r="M15" s="59"/>
      <c r="N15" s="59"/>
      <c r="O15" s="59"/>
      <c r="P15" s="59"/>
      <c r="Q15" s="59"/>
      <c r="R15" s="59"/>
      <c r="S15" s="59"/>
      <c r="U15" s="26"/>
      <c r="V15" s="189"/>
      <c r="W15" s="189"/>
      <c r="X15" s="22"/>
      <c r="Y15" s="190"/>
      <c r="Z15" s="191"/>
    </row>
    <row r="16" spans="1:26">
      <c r="A16" s="48">
        <v>110</v>
      </c>
      <c r="B16" s="55" t="str">
        <f>L8</f>
        <v>Slavíčková Andrea</v>
      </c>
      <c r="C16" s="54" t="s">
        <v>6</v>
      </c>
      <c r="D16" s="55" t="str">
        <f>L9</f>
        <v>Vodičková Kateřina</v>
      </c>
      <c r="E16" s="56">
        <v>2</v>
      </c>
      <c r="F16" s="56" t="s">
        <v>8</v>
      </c>
      <c r="G16" s="56">
        <v>0</v>
      </c>
      <c r="H16" s="56">
        <v>30</v>
      </c>
      <c r="I16" s="56" t="s">
        <v>8</v>
      </c>
      <c r="J16" s="56">
        <v>11</v>
      </c>
      <c r="K16" s="51"/>
      <c r="L16" s="63"/>
      <c r="M16" s="59"/>
      <c r="N16" s="59"/>
      <c r="O16" s="59"/>
      <c r="P16" s="59"/>
      <c r="Q16" s="59"/>
      <c r="R16" s="59"/>
      <c r="S16" s="59"/>
      <c r="U16" s="26"/>
      <c r="V16" s="26"/>
      <c r="W16" s="13"/>
      <c r="X16" s="22"/>
      <c r="Y16" s="34"/>
      <c r="Z16" s="34"/>
    </row>
    <row r="17" spans="1:26">
      <c r="A17" s="48">
        <v>153</v>
      </c>
      <c r="B17" s="55" t="str">
        <f>L5</f>
        <v>Hnilicová Jana</v>
      </c>
      <c r="C17" s="54" t="s">
        <v>6</v>
      </c>
      <c r="D17" s="55" t="str">
        <f>L9</f>
        <v>Vodičková Kateřina</v>
      </c>
      <c r="E17" s="56">
        <v>2</v>
      </c>
      <c r="F17" s="56" t="s">
        <v>8</v>
      </c>
      <c r="G17" s="56">
        <v>0</v>
      </c>
      <c r="H17" s="56">
        <v>30</v>
      </c>
      <c r="I17" s="56" t="s">
        <v>8</v>
      </c>
      <c r="J17" s="56">
        <v>8</v>
      </c>
      <c r="K17" s="51"/>
      <c r="L17" s="36"/>
      <c r="M17" s="59"/>
      <c r="N17" s="59"/>
      <c r="O17" s="59"/>
      <c r="P17" s="59"/>
      <c r="Q17" s="59"/>
      <c r="R17" s="59"/>
      <c r="S17" s="59"/>
      <c r="U17" s="185"/>
      <c r="V17" s="185"/>
      <c r="W17" s="13"/>
      <c r="X17" s="22"/>
      <c r="Y17" s="34"/>
      <c r="Z17" s="34"/>
    </row>
    <row r="18" spans="1:26">
      <c r="A18" s="48">
        <v>154</v>
      </c>
      <c r="B18" s="55" t="str">
        <f>L6</f>
        <v>Janotová Barbora</v>
      </c>
      <c r="C18" s="54" t="s">
        <v>6</v>
      </c>
      <c r="D18" s="55" t="str">
        <f>L8</f>
        <v>Slavíčková Andrea</v>
      </c>
      <c r="E18" s="56">
        <v>0</v>
      </c>
      <c r="F18" s="56" t="s">
        <v>8</v>
      </c>
      <c r="G18" s="56">
        <v>2</v>
      </c>
      <c r="H18" s="56">
        <v>25</v>
      </c>
      <c r="I18" s="56" t="s">
        <v>8</v>
      </c>
      <c r="J18" s="56">
        <v>30</v>
      </c>
      <c r="K18" s="51"/>
      <c r="L18" s="63"/>
      <c r="M18" s="59"/>
      <c r="N18" s="59"/>
      <c r="O18" s="59"/>
      <c r="P18" s="59"/>
      <c r="Q18" s="59"/>
      <c r="R18" s="59"/>
      <c r="S18" s="59"/>
      <c r="U18" s="17"/>
      <c r="V18" s="17"/>
      <c r="W18" s="13"/>
      <c r="X18" s="22"/>
      <c r="Y18" s="34"/>
      <c r="Z18" s="34"/>
    </row>
    <row r="19" spans="1:26">
      <c r="A19" s="48">
        <v>155</v>
      </c>
      <c r="B19" s="55" t="str">
        <f>L7</f>
        <v>Jelínková Apolena</v>
      </c>
      <c r="C19" s="54" t="s">
        <v>6</v>
      </c>
      <c r="D19" s="55" t="str">
        <f>L10</f>
        <v>Vychodilová Klára</v>
      </c>
      <c r="E19" s="56">
        <v>2</v>
      </c>
      <c r="F19" s="56" t="s">
        <v>8</v>
      </c>
      <c r="G19" s="56">
        <v>0</v>
      </c>
      <c r="H19" s="56">
        <v>30</v>
      </c>
      <c r="I19" s="56" t="s">
        <v>8</v>
      </c>
      <c r="J19" s="56">
        <v>5</v>
      </c>
      <c r="K19" s="51"/>
      <c r="L19" s="36"/>
      <c r="M19" s="59"/>
      <c r="N19" s="59"/>
      <c r="O19" s="59"/>
      <c r="P19" s="59"/>
      <c r="Q19" s="59"/>
      <c r="R19" s="59"/>
      <c r="S19" s="59"/>
      <c r="U19" s="17"/>
      <c r="V19" s="17"/>
      <c r="W19" s="13"/>
      <c r="X19" s="22"/>
      <c r="Y19" s="34"/>
      <c r="Z19" s="34"/>
    </row>
    <row r="20" spans="1:26">
      <c r="B20" s="65"/>
      <c r="C20" s="66"/>
      <c r="D20" s="65"/>
      <c r="E20" s="65"/>
      <c r="F20" s="59"/>
      <c r="G20" s="65"/>
      <c r="H20" s="65"/>
      <c r="I20" s="59"/>
      <c r="J20" s="65"/>
      <c r="K20" s="65"/>
      <c r="L20" s="63"/>
      <c r="M20" s="59"/>
      <c r="N20" s="59"/>
      <c r="O20" s="59"/>
      <c r="P20" s="59"/>
      <c r="Q20" s="59"/>
      <c r="R20" s="59"/>
      <c r="S20" s="59"/>
      <c r="U20" s="17"/>
      <c r="V20" s="19" t="s">
        <v>18</v>
      </c>
      <c r="W20" s="192" t="str">
        <f>L7</f>
        <v>Jelínková Apolena</v>
      </c>
      <c r="X20" s="193"/>
      <c r="Y20" s="34"/>
      <c r="Z20" s="34"/>
    </row>
    <row r="21" spans="1:26">
      <c r="U21" s="204"/>
      <c r="V21" s="204"/>
      <c r="W21" s="67"/>
      <c r="X21" s="67"/>
    </row>
    <row r="22" spans="1:26">
      <c r="U22" s="67"/>
      <c r="V22" s="67"/>
      <c r="W22" s="67"/>
      <c r="X22" s="67"/>
    </row>
    <row r="23" spans="1:26">
      <c r="U23" s="67"/>
      <c r="V23" s="67"/>
      <c r="W23" s="204"/>
      <c r="X23" s="204"/>
    </row>
    <row r="24" spans="1:26">
      <c r="U24" s="67"/>
      <c r="V24" s="67"/>
      <c r="W24" s="67"/>
      <c r="X24" s="67"/>
    </row>
    <row r="25" spans="1:26">
      <c r="U25" s="17"/>
      <c r="V25" s="19" t="s">
        <v>19</v>
      </c>
      <c r="W25" s="184" t="str">
        <f>L8</f>
        <v>Slavíčková Andrea</v>
      </c>
      <c r="X25" s="184"/>
      <c r="Y25" s="14"/>
      <c r="Z25" s="14"/>
    </row>
    <row r="26" spans="1:26">
      <c r="U26" s="17"/>
      <c r="V26" s="17"/>
      <c r="W26" s="20" t="s">
        <v>15</v>
      </c>
      <c r="X26" s="21"/>
      <c r="Y26" s="14"/>
      <c r="Z26" s="14"/>
    </row>
    <row r="27" spans="1:26">
      <c r="U27" s="17"/>
      <c r="V27" s="17"/>
      <c r="W27" s="13"/>
      <c r="X27" s="22"/>
      <c r="Y27" s="14"/>
      <c r="Z27" s="14"/>
    </row>
    <row r="28" spans="1:26">
      <c r="U28" s="185"/>
      <c r="V28" s="185"/>
      <c r="W28" s="13"/>
      <c r="X28" s="22"/>
      <c r="Y28" s="14"/>
      <c r="Z28" s="14"/>
    </row>
    <row r="29" spans="1:26">
      <c r="U29" s="26" t="s">
        <v>15</v>
      </c>
      <c r="V29" s="17"/>
      <c r="W29" s="27"/>
      <c r="X29" s="22"/>
      <c r="Y29" s="14"/>
      <c r="Z29" s="14"/>
    </row>
    <row r="30" spans="1:26">
      <c r="U30" s="26"/>
      <c r="V30" s="17"/>
      <c r="W30" s="27"/>
      <c r="X30" s="22"/>
      <c r="Y30" s="14"/>
      <c r="Z30" s="14"/>
    </row>
    <row r="31" spans="1:26">
      <c r="U31" s="26"/>
      <c r="V31" s="185" t="s">
        <v>20</v>
      </c>
      <c r="W31" s="185"/>
      <c r="X31" s="22"/>
      <c r="Y31" s="176" t="str">
        <f>W25</f>
        <v>Slavíčková Andrea</v>
      </c>
      <c r="Z31" s="177"/>
    </row>
    <row r="32" spans="1:26">
      <c r="U32" s="26"/>
      <c r="V32" s="189"/>
      <c r="W32" s="189"/>
      <c r="X32" s="22"/>
      <c r="Y32" s="190"/>
      <c r="Z32" s="191"/>
    </row>
    <row r="33" spans="21:26">
      <c r="U33" s="26"/>
      <c r="V33" s="26"/>
      <c r="W33" s="13"/>
      <c r="X33" s="22"/>
      <c r="Y33" s="34"/>
      <c r="Z33" s="34"/>
    </row>
    <row r="34" spans="21:26">
      <c r="U34" s="185"/>
      <c r="V34" s="185"/>
      <c r="W34" s="13"/>
      <c r="X34" s="22"/>
      <c r="Y34" s="34"/>
      <c r="Z34" s="34"/>
    </row>
    <row r="35" spans="21:26">
      <c r="U35" s="17"/>
      <c r="V35" s="17"/>
      <c r="W35" s="13"/>
      <c r="X35" s="22"/>
      <c r="Y35" s="34"/>
      <c r="Z35" s="34"/>
    </row>
    <row r="36" spans="21:26">
      <c r="U36" s="17"/>
      <c r="V36" s="17"/>
      <c r="W36" s="13"/>
      <c r="X36" s="22"/>
      <c r="Y36" s="34"/>
      <c r="Z36" s="34"/>
    </row>
    <row r="37" spans="21:26">
      <c r="U37" s="17"/>
      <c r="V37" s="19" t="s">
        <v>21</v>
      </c>
      <c r="W37" s="192" t="str">
        <f>L6</f>
        <v>Janotová Barbora</v>
      </c>
      <c r="X37" s="193"/>
      <c r="Y37" s="34"/>
      <c r="Z37" s="34"/>
    </row>
    <row r="42" spans="21:26">
      <c r="U42" s="17"/>
      <c r="V42" s="19" t="s">
        <v>32</v>
      </c>
      <c r="W42" s="184" t="str">
        <f>L9</f>
        <v>Vodičková Kateřina</v>
      </c>
      <c r="X42" s="184"/>
      <c r="Y42" s="14"/>
      <c r="Z42" s="14"/>
    </row>
    <row r="43" spans="21:26">
      <c r="U43" s="17"/>
      <c r="V43" s="17"/>
      <c r="W43" s="20" t="s">
        <v>15</v>
      </c>
      <c r="X43" s="21"/>
      <c r="Y43" s="14"/>
      <c r="Z43" s="14"/>
    </row>
    <row r="44" spans="21:26">
      <c r="U44" s="17"/>
      <c r="V44" s="17"/>
      <c r="W44" s="13"/>
      <c r="X44" s="22"/>
      <c r="Y44" s="14"/>
      <c r="Z44" s="14"/>
    </row>
    <row r="45" spans="21:26">
      <c r="U45" s="185"/>
      <c r="V45" s="185"/>
      <c r="W45" s="13"/>
      <c r="X45" s="22"/>
      <c r="Y45" s="14"/>
      <c r="Z45" s="14"/>
    </row>
    <row r="46" spans="21:26">
      <c r="U46" s="26" t="s">
        <v>15</v>
      </c>
      <c r="V46" s="17"/>
      <c r="W46" s="27"/>
      <c r="X46" s="22"/>
      <c r="Y46" s="14"/>
      <c r="Z46" s="14"/>
    </row>
    <row r="47" spans="21:26">
      <c r="U47" s="26"/>
      <c r="V47" s="17"/>
      <c r="W47" s="27"/>
      <c r="X47" s="22"/>
      <c r="Y47" s="14"/>
      <c r="Z47" s="14"/>
    </row>
    <row r="48" spans="21:26">
      <c r="U48" s="26"/>
      <c r="V48" s="185" t="s">
        <v>31</v>
      </c>
      <c r="W48" s="185"/>
      <c r="X48" s="22"/>
      <c r="Y48" s="176" t="str">
        <f>W54</f>
        <v>Vychodilová Klára</v>
      </c>
      <c r="Z48" s="177"/>
    </row>
    <row r="49" spans="21:26">
      <c r="U49" s="26"/>
      <c r="V49" s="189"/>
      <c r="W49" s="189"/>
      <c r="X49" s="22"/>
      <c r="Y49" s="190"/>
      <c r="Z49" s="191"/>
    </row>
    <row r="50" spans="21:26">
      <c r="U50" s="26"/>
      <c r="V50" s="26"/>
      <c r="W50" s="13"/>
      <c r="X50" s="22"/>
      <c r="Y50" s="34"/>
      <c r="Z50" s="34"/>
    </row>
    <row r="51" spans="21:26">
      <c r="U51" s="185"/>
      <c r="V51" s="185"/>
      <c r="W51" s="13"/>
      <c r="X51" s="22"/>
      <c r="Y51" s="34"/>
      <c r="Z51" s="34"/>
    </row>
    <row r="52" spans="21:26">
      <c r="U52" s="17"/>
      <c r="V52" s="17"/>
      <c r="W52" s="13"/>
      <c r="X52" s="22"/>
      <c r="Y52" s="34"/>
      <c r="Z52" s="34"/>
    </row>
    <row r="53" spans="21:26">
      <c r="U53" s="17"/>
      <c r="V53" s="17"/>
      <c r="W53" s="13"/>
      <c r="X53" s="22"/>
      <c r="Y53" s="34"/>
      <c r="Z53" s="34"/>
    </row>
    <row r="54" spans="21:26">
      <c r="U54" s="17"/>
      <c r="V54" s="19" t="s">
        <v>33</v>
      </c>
      <c r="W54" s="192" t="str">
        <f>L10</f>
        <v>Vychodilová Klára</v>
      </c>
      <c r="X54" s="193"/>
      <c r="Y54" s="34"/>
      <c r="Z54" s="34"/>
    </row>
  </sheetData>
  <mergeCells count="38">
    <mergeCell ref="U28:V28"/>
    <mergeCell ref="U4:V4"/>
    <mergeCell ref="W6:X6"/>
    <mergeCell ref="Y14:Z14"/>
    <mergeCell ref="V15:W15"/>
    <mergeCell ref="Y15:Z15"/>
    <mergeCell ref="W20:X20"/>
    <mergeCell ref="W25:X25"/>
    <mergeCell ref="V49:W49"/>
    <mergeCell ref="Y49:Z49"/>
    <mergeCell ref="U51:V51"/>
    <mergeCell ref="W54:X54"/>
    <mergeCell ref="V31:W31"/>
    <mergeCell ref="Y31:Z31"/>
    <mergeCell ref="V32:W32"/>
    <mergeCell ref="Y32:Z32"/>
    <mergeCell ref="U34:V34"/>
    <mergeCell ref="W37:X37"/>
    <mergeCell ref="W42:X42"/>
    <mergeCell ref="U45:V45"/>
    <mergeCell ref="V48:W48"/>
    <mergeCell ref="Y48:Z48"/>
    <mergeCell ref="M14:O14"/>
    <mergeCell ref="U17:V17"/>
    <mergeCell ref="U21:V21"/>
    <mergeCell ref="W23:X23"/>
    <mergeCell ref="V14:W14"/>
    <mergeCell ref="M12:O12"/>
    <mergeCell ref="M13:O13"/>
    <mergeCell ref="W8:X8"/>
    <mergeCell ref="U11:V11"/>
    <mergeCell ref="B1:D1"/>
    <mergeCell ref="B3:D3"/>
    <mergeCell ref="E3:G3"/>
    <mergeCell ref="H3:J3"/>
    <mergeCell ref="M3:O3"/>
    <mergeCell ref="M4:O4"/>
    <mergeCell ref="W3:Y3"/>
  </mergeCells>
  <conditionalFormatting sqref="U11 U17">
    <cfRule type="expression" dxfId="171" priority="11" stopIfTrue="1">
      <formula>OR(AND(U11&lt;&gt;"Bye",U12="Bye"),V11=$G$5)</formula>
    </cfRule>
    <cfRule type="expression" dxfId="170" priority="12" stopIfTrue="1">
      <formula>V12=$G$5</formula>
    </cfRule>
  </conditionalFormatting>
  <conditionalFormatting sqref="U12 U18">
    <cfRule type="expression" dxfId="169" priority="9" stopIfTrue="1">
      <formula>OR(AND(U12&lt;&gt;"Bye",U11="Bye"),V12=$G$5)</formula>
    </cfRule>
    <cfRule type="expression" dxfId="168" priority="10" stopIfTrue="1">
      <formula>V11=$G$5</formula>
    </cfRule>
  </conditionalFormatting>
  <conditionalFormatting sqref="U28 U34">
    <cfRule type="expression" dxfId="167" priority="7" stopIfTrue="1">
      <formula>OR(AND(U28&lt;&gt;"Bye",U29="Bye"),V28=$G$5)</formula>
    </cfRule>
    <cfRule type="expression" dxfId="166" priority="8" stopIfTrue="1">
      <formula>V29=$G$5</formula>
    </cfRule>
  </conditionalFormatting>
  <conditionalFormatting sqref="U29 U35">
    <cfRule type="expression" dxfId="165" priority="5" stopIfTrue="1">
      <formula>OR(AND(U29&lt;&gt;"Bye",U28="Bye"),V29=$G$5)</formula>
    </cfRule>
    <cfRule type="expression" dxfId="164" priority="6" stopIfTrue="1">
      <formula>V28=$G$5</formula>
    </cfRule>
  </conditionalFormatting>
  <conditionalFormatting sqref="U46 U52">
    <cfRule type="expression" dxfId="163" priority="1" stopIfTrue="1">
      <formula>OR(AND(U46&lt;&gt;"Bye",U45="Bye"),V46=$G$5)</formula>
    </cfRule>
    <cfRule type="expression" dxfId="162" priority="2" stopIfTrue="1">
      <formula>V45=$G$5</formula>
    </cfRule>
  </conditionalFormatting>
  <conditionalFormatting sqref="U45 U51">
    <cfRule type="expression" dxfId="161" priority="3" stopIfTrue="1">
      <formula>OR(AND(U45&lt;&gt;"Bye",U46="Bye"),V45=$G$5)</formula>
    </cfRule>
    <cfRule type="expression" dxfId="160" priority="4" stopIfTrue="1">
      <formula>V46=$G$5</formula>
    </cfRule>
  </conditionalFormatting>
  <pageMargins left="0.70866141732283472" right="0.70866141732283472" top="0.78740157480314965" bottom="0.78740157480314965" header="0.31496062992125984" footer="0.31496062992125984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92"/>
  <sheetViews>
    <sheetView topLeftCell="B1" workbookViewId="0">
      <selection activeCell="D45" sqref="D45"/>
    </sheetView>
  </sheetViews>
  <sheetFormatPr defaultColWidth="9.140625" defaultRowHeight="15"/>
  <cols>
    <col min="1" max="1" width="0" style="48" hidden="1" customWidth="1"/>
    <col min="2" max="2" width="20.85546875" style="49" customWidth="1"/>
    <col min="3" max="3" width="1.7109375" style="49" customWidth="1"/>
    <col min="4" max="4" width="20.5703125" style="49" customWidth="1"/>
    <col min="5" max="5" width="5.5703125" style="49" customWidth="1"/>
    <col min="6" max="6" width="1.7109375" style="49" customWidth="1"/>
    <col min="7" max="7" width="5.5703125" style="49" customWidth="1"/>
    <col min="8" max="8" width="5.42578125" style="49" customWidth="1"/>
    <col min="9" max="9" width="1.7109375" style="49" customWidth="1"/>
    <col min="10" max="10" width="5.7109375" style="49" customWidth="1"/>
    <col min="11" max="11" width="9.140625" style="49"/>
    <col min="12" max="12" width="20.7109375" style="49" customWidth="1"/>
    <col min="13" max="13" width="5.7109375" style="49" customWidth="1"/>
    <col min="14" max="14" width="1.7109375" style="49" customWidth="1"/>
    <col min="15" max="15" width="5.7109375" style="49" customWidth="1"/>
    <col min="16" max="16" width="3.7109375" style="49" customWidth="1"/>
    <col min="17" max="17" width="6.7109375" style="49" customWidth="1"/>
    <col min="18" max="18" width="6.42578125" style="49" hidden="1" customWidth="1"/>
    <col min="19" max="20" width="9.140625" style="49"/>
    <col min="21" max="31" width="9.140625" style="48"/>
    <col min="32" max="16384" width="9.140625" style="49"/>
  </cols>
  <sheetData>
    <row r="1" spans="1:27" ht="21">
      <c r="A1" s="45"/>
      <c r="B1" s="199" t="s">
        <v>60</v>
      </c>
      <c r="C1" s="199"/>
      <c r="D1" s="199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7">
      <c r="C2" s="48"/>
      <c r="E2" s="50"/>
      <c r="F2" s="50"/>
      <c r="G2" s="50"/>
      <c r="H2" s="50"/>
      <c r="I2" s="50"/>
      <c r="J2" s="50"/>
      <c r="K2" s="51"/>
      <c r="L2" s="52"/>
      <c r="M2" s="50"/>
      <c r="N2" s="50"/>
      <c r="O2" s="50"/>
      <c r="P2" s="50"/>
      <c r="Q2" s="50"/>
      <c r="R2" s="50"/>
      <c r="S2" s="50"/>
    </row>
    <row r="3" spans="1:27">
      <c r="B3" s="200" t="s">
        <v>0</v>
      </c>
      <c r="C3" s="200"/>
      <c r="D3" s="200"/>
      <c r="E3" s="201" t="s">
        <v>1</v>
      </c>
      <c r="F3" s="201"/>
      <c r="G3" s="201"/>
      <c r="H3" s="201" t="s">
        <v>2</v>
      </c>
      <c r="I3" s="201"/>
      <c r="J3" s="201"/>
      <c r="K3" s="51"/>
      <c r="L3" s="53" t="s">
        <v>3</v>
      </c>
      <c r="M3" s="198"/>
      <c r="N3" s="198"/>
      <c r="O3" s="198"/>
      <c r="P3" s="50"/>
      <c r="Q3" s="50"/>
      <c r="R3" s="50"/>
      <c r="S3" s="50"/>
      <c r="U3" s="66"/>
      <c r="Y3" s="200" t="s">
        <v>61</v>
      </c>
      <c r="Z3" s="200"/>
      <c r="AA3" s="200"/>
    </row>
    <row r="4" spans="1:27">
      <c r="A4" s="54" t="s">
        <v>4</v>
      </c>
      <c r="B4" s="55" t="s">
        <v>5</v>
      </c>
      <c r="C4" s="54" t="s">
        <v>6</v>
      </c>
      <c r="D4" s="5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51"/>
      <c r="L4" s="56" t="s">
        <v>9</v>
      </c>
      <c r="M4" s="202" t="s">
        <v>10</v>
      </c>
      <c r="N4" s="202"/>
      <c r="O4" s="202"/>
      <c r="P4" s="57" t="s">
        <v>11</v>
      </c>
      <c r="Q4" s="56" t="s">
        <v>12</v>
      </c>
      <c r="R4" s="56" t="s">
        <v>13</v>
      </c>
      <c r="S4" s="56" t="s">
        <v>4</v>
      </c>
      <c r="U4" s="59"/>
      <c r="V4" s="205"/>
      <c r="W4" s="205"/>
      <c r="X4" s="69"/>
      <c r="Y4" s="69"/>
      <c r="Z4" s="70"/>
      <c r="AA4" s="70"/>
    </row>
    <row r="5" spans="1:27">
      <c r="A5" s="48">
        <v>30</v>
      </c>
      <c r="B5" s="55" t="str">
        <f>L5</f>
        <v>Mrázek Josef</v>
      </c>
      <c r="C5" s="54" t="s">
        <v>6</v>
      </c>
      <c r="D5" s="55" t="str">
        <f>L8</f>
        <v>Knepr Jan</v>
      </c>
      <c r="E5" s="56">
        <v>2</v>
      </c>
      <c r="F5" s="56" t="s">
        <v>8</v>
      </c>
      <c r="G5" s="56">
        <v>0</v>
      </c>
      <c r="H5" s="56">
        <v>30</v>
      </c>
      <c r="I5" s="56" t="s">
        <v>8</v>
      </c>
      <c r="J5" s="56">
        <v>8</v>
      </c>
      <c r="K5" s="51"/>
      <c r="L5" s="58" t="s">
        <v>68</v>
      </c>
      <c r="M5" s="56">
        <f>SUM(H5,H8,J10)</f>
        <v>90</v>
      </c>
      <c r="N5" s="50" t="s">
        <v>8</v>
      </c>
      <c r="O5" s="56">
        <f>SUM(J5,J8,H10)</f>
        <v>42</v>
      </c>
      <c r="P5" s="56">
        <f>M5-O5</f>
        <v>48</v>
      </c>
      <c r="Q5" s="56">
        <f>SUM(E5,E8,G10)</f>
        <v>6</v>
      </c>
      <c r="R5" s="56">
        <f>Q5+(P5/100)</f>
        <v>6.48</v>
      </c>
      <c r="S5" s="56">
        <f>RANK(R5,$R$5:$R$8,0)</f>
        <v>1</v>
      </c>
      <c r="U5" s="66"/>
      <c r="V5" s="69"/>
      <c r="W5" s="71"/>
      <c r="X5" s="69"/>
      <c r="Y5" s="69"/>
      <c r="Z5" s="70"/>
      <c r="AA5" s="70"/>
    </row>
    <row r="6" spans="1:27">
      <c r="A6" s="48">
        <v>31</v>
      </c>
      <c r="B6" s="55" t="str">
        <f>L6</f>
        <v>Křivánek Jiří</v>
      </c>
      <c r="C6" s="54" t="s">
        <v>6</v>
      </c>
      <c r="D6" s="55" t="str">
        <f>L7</f>
        <v>Prchlík Kryštof</v>
      </c>
      <c r="E6" s="56">
        <v>2</v>
      </c>
      <c r="F6" s="56" t="s">
        <v>8</v>
      </c>
      <c r="G6" s="56">
        <v>0</v>
      </c>
      <c r="H6" s="56">
        <v>30</v>
      </c>
      <c r="I6" s="56" t="s">
        <v>8</v>
      </c>
      <c r="J6" s="56">
        <v>6</v>
      </c>
      <c r="K6" s="51"/>
      <c r="L6" s="16" t="s">
        <v>80</v>
      </c>
      <c r="M6" s="56">
        <f>SUM(H6,J8,H9)</f>
        <v>82</v>
      </c>
      <c r="N6" s="56" t="s">
        <v>8</v>
      </c>
      <c r="O6" s="56">
        <f>SUM(J6,H8,J9)</f>
        <v>43</v>
      </c>
      <c r="P6" s="56">
        <f t="shared" ref="P6:P8" si="0">M6-O6</f>
        <v>39</v>
      </c>
      <c r="Q6" s="56">
        <f>SUM(E6,G8,E9)</f>
        <v>4</v>
      </c>
      <c r="R6" s="56">
        <f t="shared" ref="R6:R8" si="1">Q6+(P6/100)</f>
        <v>4.3899999999999997</v>
      </c>
      <c r="S6" s="56">
        <f t="shared" ref="S6:S8" si="2">RANK(R6,$R$5:$R$8,0)</f>
        <v>2</v>
      </c>
      <c r="U6" s="66"/>
      <c r="V6" s="69"/>
      <c r="W6" s="72"/>
      <c r="X6" s="69"/>
      <c r="Y6" s="69"/>
      <c r="Z6" s="70"/>
      <c r="AA6" s="70"/>
    </row>
    <row r="7" spans="1:27">
      <c r="A7" s="48">
        <v>66</v>
      </c>
      <c r="B7" s="55" t="str">
        <f>L8</f>
        <v>Knepr Jan</v>
      </c>
      <c r="C7" s="54" t="s">
        <v>6</v>
      </c>
      <c r="D7" s="55" t="str">
        <f>L7</f>
        <v>Prchlík Kryštof</v>
      </c>
      <c r="E7" s="56">
        <v>0</v>
      </c>
      <c r="F7" s="56" t="s">
        <v>8</v>
      </c>
      <c r="G7" s="56">
        <v>2</v>
      </c>
      <c r="H7" s="56">
        <v>12</v>
      </c>
      <c r="I7" s="56" t="s">
        <v>8</v>
      </c>
      <c r="J7" s="56">
        <v>30</v>
      </c>
      <c r="K7" s="51"/>
      <c r="L7" s="16" t="s">
        <v>79</v>
      </c>
      <c r="M7" s="56">
        <f>SUM(J6,J7,H10)</f>
        <v>48</v>
      </c>
      <c r="N7" s="56" t="s">
        <v>8</v>
      </c>
      <c r="O7" s="56">
        <f>SUM(H6,H7,J10)</f>
        <v>72</v>
      </c>
      <c r="P7" s="56">
        <f t="shared" si="0"/>
        <v>-24</v>
      </c>
      <c r="Q7" s="56">
        <f>SUM(G6,G7,E10)</f>
        <v>2</v>
      </c>
      <c r="R7" s="56">
        <f t="shared" si="1"/>
        <v>1.76</v>
      </c>
      <c r="S7" s="56">
        <f t="shared" si="2"/>
        <v>3</v>
      </c>
      <c r="U7" s="66"/>
      <c r="V7" s="69"/>
      <c r="W7" s="66" t="s">
        <v>16</v>
      </c>
      <c r="X7" s="206" t="str">
        <f>L5</f>
        <v>Mrázek Josef</v>
      </c>
      <c r="Y7" s="207"/>
      <c r="Z7" s="70"/>
      <c r="AA7" s="70"/>
    </row>
    <row r="8" spans="1:27">
      <c r="A8" s="48">
        <v>67</v>
      </c>
      <c r="B8" s="55" t="str">
        <f>L5</f>
        <v>Mrázek Josef</v>
      </c>
      <c r="C8" s="54" t="s">
        <v>6</v>
      </c>
      <c r="D8" s="55" t="str">
        <f>L6</f>
        <v>Křivánek Jiří</v>
      </c>
      <c r="E8" s="56">
        <v>2</v>
      </c>
      <c r="F8" s="56" t="s">
        <v>8</v>
      </c>
      <c r="G8" s="56">
        <v>0</v>
      </c>
      <c r="H8" s="56">
        <v>30</v>
      </c>
      <c r="I8" s="56" t="s">
        <v>8</v>
      </c>
      <c r="J8" s="56">
        <v>22</v>
      </c>
      <c r="K8" s="51"/>
      <c r="L8" s="58" t="s">
        <v>29</v>
      </c>
      <c r="M8" s="56">
        <f>SUM(J5,H7,J9)</f>
        <v>27</v>
      </c>
      <c r="N8" s="56" t="s">
        <v>8</v>
      </c>
      <c r="O8" s="56">
        <f>SUM(H5,J7,H9)</f>
        <v>90</v>
      </c>
      <c r="P8" s="56">
        <f t="shared" si="0"/>
        <v>-63</v>
      </c>
      <c r="Q8" s="56">
        <f>SUM(G5,E7,G9)</f>
        <v>0</v>
      </c>
      <c r="R8" s="56">
        <f t="shared" si="1"/>
        <v>-0.63</v>
      </c>
      <c r="S8" s="56">
        <f t="shared" si="2"/>
        <v>4</v>
      </c>
      <c r="U8" s="66"/>
      <c r="V8" s="69"/>
      <c r="W8" s="72"/>
      <c r="X8" s="69"/>
      <c r="Y8" s="71"/>
      <c r="Z8" s="70"/>
      <c r="AA8" s="70"/>
    </row>
    <row r="9" spans="1:27">
      <c r="A9" s="48">
        <v>115</v>
      </c>
      <c r="B9" s="55" t="str">
        <f>L6</f>
        <v>Křivánek Jiří</v>
      </c>
      <c r="C9" s="54" t="s">
        <v>6</v>
      </c>
      <c r="D9" s="55" t="str">
        <f>L8</f>
        <v>Knepr Jan</v>
      </c>
      <c r="E9" s="56">
        <v>2</v>
      </c>
      <c r="F9" s="56" t="s">
        <v>8</v>
      </c>
      <c r="G9" s="56">
        <v>0</v>
      </c>
      <c r="H9" s="56">
        <v>30</v>
      </c>
      <c r="I9" s="56" t="s">
        <v>8</v>
      </c>
      <c r="J9" s="56">
        <v>7</v>
      </c>
      <c r="K9" s="51"/>
      <c r="L9" s="52"/>
      <c r="M9" s="73">
        <f>SUM(M5:M8)</f>
        <v>247</v>
      </c>
      <c r="N9" s="74">
        <f>M9-O9</f>
        <v>0</v>
      </c>
      <c r="O9" s="73">
        <f>SUM(O5:O8)</f>
        <v>247</v>
      </c>
      <c r="P9" s="50"/>
      <c r="Q9" s="50"/>
      <c r="R9" s="50"/>
      <c r="S9" s="50"/>
      <c r="U9" s="66"/>
      <c r="V9" s="69"/>
      <c r="W9" s="72"/>
      <c r="X9" s="69"/>
      <c r="Y9" s="72"/>
      <c r="Z9" s="70"/>
      <c r="AA9" s="70"/>
    </row>
    <row r="10" spans="1:27">
      <c r="A10" s="48">
        <v>116</v>
      </c>
      <c r="B10" s="55" t="str">
        <f>L7</f>
        <v>Prchlík Kryštof</v>
      </c>
      <c r="C10" s="54" t="s">
        <v>6</v>
      </c>
      <c r="D10" s="55" t="str">
        <f>L5</f>
        <v>Mrázek Josef</v>
      </c>
      <c r="E10" s="56">
        <v>0</v>
      </c>
      <c r="F10" s="56" t="s">
        <v>8</v>
      </c>
      <c r="G10" s="56">
        <v>2</v>
      </c>
      <c r="H10" s="56">
        <v>12</v>
      </c>
      <c r="I10" s="56" t="s">
        <v>8</v>
      </c>
      <c r="J10" s="56">
        <v>30</v>
      </c>
      <c r="K10" s="51"/>
      <c r="L10" s="52"/>
      <c r="M10" s="50"/>
      <c r="N10" s="50"/>
      <c r="O10" s="50"/>
      <c r="P10" s="50"/>
      <c r="Q10" s="50"/>
      <c r="R10" s="50"/>
      <c r="S10" s="50"/>
      <c r="U10" s="66"/>
      <c r="V10" s="205"/>
      <c r="W10" s="208"/>
      <c r="X10" s="69"/>
      <c r="Y10" s="72"/>
      <c r="Z10" s="70"/>
      <c r="AA10" s="70"/>
    </row>
    <row r="11" spans="1:27">
      <c r="B11" s="55"/>
      <c r="C11" s="54"/>
      <c r="D11" s="55"/>
      <c r="E11" s="56"/>
      <c r="F11" s="56"/>
      <c r="G11" s="56"/>
      <c r="H11" s="56"/>
      <c r="I11" s="56"/>
      <c r="J11" s="56"/>
      <c r="K11" s="51"/>
      <c r="L11" s="52"/>
      <c r="M11" s="50"/>
      <c r="N11" s="50"/>
      <c r="O11" s="50"/>
      <c r="P11" s="50"/>
      <c r="Q11" s="50"/>
      <c r="R11" s="50"/>
      <c r="S11" s="50"/>
      <c r="U11" s="66"/>
      <c r="V11" s="69"/>
      <c r="W11" s="75"/>
      <c r="X11" s="76"/>
      <c r="Y11" s="72"/>
      <c r="Z11" s="70"/>
      <c r="AA11" s="70"/>
    </row>
    <row r="12" spans="1:27">
      <c r="B12" s="55"/>
      <c r="C12" s="54"/>
      <c r="D12" s="55"/>
      <c r="E12" s="56"/>
      <c r="F12" s="56"/>
      <c r="G12" s="56"/>
      <c r="H12" s="56"/>
      <c r="I12" s="56"/>
      <c r="J12" s="56"/>
      <c r="K12" s="51"/>
      <c r="L12" s="53" t="s">
        <v>40</v>
      </c>
      <c r="M12" s="198"/>
      <c r="N12" s="198"/>
      <c r="O12" s="198"/>
      <c r="P12" s="50"/>
      <c r="Q12" s="50"/>
      <c r="R12" s="50"/>
      <c r="S12" s="50"/>
      <c r="U12" s="66"/>
      <c r="V12" s="69"/>
      <c r="W12" s="76"/>
      <c r="X12" s="76"/>
      <c r="Y12" s="72"/>
      <c r="Z12" s="70"/>
      <c r="AA12" s="70"/>
    </row>
    <row r="13" spans="1:27">
      <c r="B13" s="55"/>
      <c r="C13" s="54"/>
      <c r="D13" s="55"/>
      <c r="E13" s="56"/>
      <c r="F13" s="56"/>
      <c r="G13" s="56"/>
      <c r="H13" s="56"/>
      <c r="I13" s="56"/>
      <c r="J13" s="56"/>
      <c r="K13" s="51"/>
      <c r="L13" s="56" t="s">
        <v>9</v>
      </c>
      <c r="M13" s="202" t="s">
        <v>10</v>
      </c>
      <c r="N13" s="202"/>
      <c r="O13" s="202"/>
      <c r="P13" s="57" t="s">
        <v>11</v>
      </c>
      <c r="Q13" s="56" t="s">
        <v>12</v>
      </c>
      <c r="R13" s="56" t="s">
        <v>13</v>
      </c>
      <c r="S13" s="56" t="s">
        <v>4</v>
      </c>
      <c r="U13" s="209"/>
      <c r="V13" s="209"/>
      <c r="W13" s="210"/>
      <c r="X13" s="210"/>
      <c r="Y13" s="76"/>
      <c r="Z13" s="219" t="str">
        <f>X7</f>
        <v>Mrázek Josef</v>
      </c>
      <c r="AA13" s="220"/>
    </row>
    <row r="14" spans="1:27">
      <c r="A14" s="48">
        <v>32</v>
      </c>
      <c r="B14" s="55" t="str">
        <f>L14</f>
        <v>Ryšánek Daniel</v>
      </c>
      <c r="C14" s="54" t="s">
        <v>6</v>
      </c>
      <c r="D14" s="55" t="str">
        <f>L17</f>
        <v>Matuška Jiří</v>
      </c>
      <c r="E14" s="56">
        <v>2</v>
      </c>
      <c r="F14" s="56" t="s">
        <v>8</v>
      </c>
      <c r="G14" s="56">
        <v>0</v>
      </c>
      <c r="H14" s="56">
        <v>30</v>
      </c>
      <c r="I14" s="56" t="s">
        <v>8</v>
      </c>
      <c r="J14" s="56">
        <v>9</v>
      </c>
      <c r="K14" s="51"/>
      <c r="L14" s="77" t="s">
        <v>72</v>
      </c>
      <c r="M14" s="56">
        <f>SUM(H14,H17,J19)</f>
        <v>82</v>
      </c>
      <c r="N14" s="50" t="s">
        <v>8</v>
      </c>
      <c r="O14" s="56">
        <f>SUM(J14,J17,H19)</f>
        <v>48</v>
      </c>
      <c r="P14" s="56">
        <f>M14-O14</f>
        <v>34</v>
      </c>
      <c r="Q14" s="56">
        <f>SUM(E14,E17,G19)</f>
        <v>5</v>
      </c>
      <c r="R14" s="56">
        <f>Q14+(P14/100)</f>
        <v>5.34</v>
      </c>
      <c r="S14" s="56">
        <f>RANK(R14,$R$14:$R$17,0)</f>
        <v>2</v>
      </c>
      <c r="U14" s="209"/>
      <c r="V14" s="209"/>
      <c r="W14" s="221"/>
      <c r="X14" s="221"/>
      <c r="Y14" s="72"/>
      <c r="Z14" s="222"/>
      <c r="AA14" s="223"/>
    </row>
    <row r="15" spans="1:27">
      <c r="A15" s="48">
        <v>33</v>
      </c>
      <c r="B15" s="55" t="str">
        <f>L15</f>
        <v>Ježek Kryštof</v>
      </c>
      <c r="C15" s="54" t="s">
        <v>6</v>
      </c>
      <c r="D15" s="55" t="str">
        <f>L16</f>
        <v>Fůkal Viktor</v>
      </c>
      <c r="E15" s="56">
        <v>2</v>
      </c>
      <c r="F15" s="56" t="s">
        <v>8</v>
      </c>
      <c r="G15" s="56">
        <v>0</v>
      </c>
      <c r="H15" s="56">
        <v>30</v>
      </c>
      <c r="I15" s="56" t="s">
        <v>8</v>
      </c>
      <c r="J15" s="56">
        <v>7</v>
      </c>
      <c r="K15" s="51"/>
      <c r="L15" s="16" t="s">
        <v>83</v>
      </c>
      <c r="M15" s="56">
        <f>SUM(H15,J17,H18)</f>
        <v>83</v>
      </c>
      <c r="N15" s="56" t="s">
        <v>8</v>
      </c>
      <c r="O15" s="56">
        <f>SUM(J15,H17,J18)</f>
        <v>35</v>
      </c>
      <c r="P15" s="56">
        <f t="shared" ref="P15:P17" si="3">M15-O15</f>
        <v>48</v>
      </c>
      <c r="Q15" s="56">
        <f>SUM(E15,G17,E18)</f>
        <v>5</v>
      </c>
      <c r="R15" s="56">
        <f t="shared" ref="R15:R17" si="4">Q15+(P15/100)</f>
        <v>5.48</v>
      </c>
      <c r="S15" s="56">
        <f t="shared" ref="S15:S17" si="5">RANK(R15,$R$14:$R$17,0)</f>
        <v>1</v>
      </c>
      <c r="U15" s="66"/>
      <c r="V15" s="69"/>
      <c r="W15" s="69"/>
      <c r="X15" s="69"/>
      <c r="Y15" s="72"/>
      <c r="Z15" s="78"/>
      <c r="AA15" s="79"/>
    </row>
    <row r="16" spans="1:27">
      <c r="A16" s="48">
        <v>68</v>
      </c>
      <c r="B16" s="55" t="str">
        <f>L17</f>
        <v>Matuška Jiří</v>
      </c>
      <c r="C16" s="54" t="s">
        <v>6</v>
      </c>
      <c r="D16" s="55" t="str">
        <f>L16</f>
        <v>Fůkal Viktor</v>
      </c>
      <c r="E16" s="56">
        <v>0</v>
      </c>
      <c r="F16" s="56" t="s">
        <v>8</v>
      </c>
      <c r="G16" s="56">
        <v>2</v>
      </c>
      <c r="H16" s="56">
        <v>20</v>
      </c>
      <c r="I16" s="56" t="s">
        <v>8</v>
      </c>
      <c r="J16" s="56">
        <v>30</v>
      </c>
      <c r="K16" s="51"/>
      <c r="L16" s="16" t="s">
        <v>78</v>
      </c>
      <c r="M16" s="56">
        <f>SUM(J15,J16,H19)</f>
        <v>53</v>
      </c>
      <c r="N16" s="56" t="s">
        <v>8</v>
      </c>
      <c r="O16" s="56">
        <f>SUM(H15,H16,J19)</f>
        <v>80</v>
      </c>
      <c r="P16" s="56">
        <f t="shared" si="3"/>
        <v>-27</v>
      </c>
      <c r="Q16" s="56">
        <f>SUM(G15,G16,E19)</f>
        <v>2</v>
      </c>
      <c r="R16" s="56">
        <f t="shared" si="4"/>
        <v>1.73</v>
      </c>
      <c r="S16" s="56">
        <f t="shared" si="5"/>
        <v>3</v>
      </c>
      <c r="U16" s="66" t="s">
        <v>41</v>
      </c>
      <c r="V16" s="205" t="str">
        <f>L25</f>
        <v>Košuta Tobiáš</v>
      </c>
      <c r="W16" s="205"/>
      <c r="X16" s="69"/>
      <c r="Y16" s="72"/>
      <c r="Z16" s="78"/>
      <c r="AA16" s="79"/>
    </row>
    <row r="17" spans="1:29">
      <c r="A17" s="48">
        <v>69</v>
      </c>
      <c r="B17" s="55" t="str">
        <f>L14</f>
        <v>Ryšánek Daniel</v>
      </c>
      <c r="C17" s="54" t="s">
        <v>6</v>
      </c>
      <c r="D17" s="55" t="str">
        <f>L15</f>
        <v>Ježek Kryštof</v>
      </c>
      <c r="E17" s="56">
        <v>1</v>
      </c>
      <c r="F17" s="56" t="s">
        <v>8</v>
      </c>
      <c r="G17" s="56">
        <v>1</v>
      </c>
      <c r="H17" s="56">
        <v>22</v>
      </c>
      <c r="I17" s="56" t="s">
        <v>8</v>
      </c>
      <c r="J17" s="56">
        <v>23</v>
      </c>
      <c r="K17" s="51"/>
      <c r="L17" s="16" t="s">
        <v>81</v>
      </c>
      <c r="M17" s="56">
        <f>SUM(J14,H16,J18)</f>
        <v>35</v>
      </c>
      <c r="N17" s="56" t="s">
        <v>8</v>
      </c>
      <c r="O17" s="56">
        <f>SUM(H14,J16,H18)</f>
        <v>90</v>
      </c>
      <c r="P17" s="56">
        <f t="shared" si="3"/>
        <v>-55</v>
      </c>
      <c r="Q17" s="56">
        <f>SUM(G14,E16,G18)</f>
        <v>0</v>
      </c>
      <c r="R17" s="56">
        <f t="shared" si="4"/>
        <v>-0.55000000000000004</v>
      </c>
      <c r="S17" s="56">
        <f t="shared" si="5"/>
        <v>4</v>
      </c>
      <c r="U17" s="66"/>
      <c r="V17" s="69"/>
      <c r="W17" s="71"/>
      <c r="X17" s="69"/>
      <c r="Y17" s="72"/>
      <c r="Z17" s="78"/>
      <c r="AA17" s="79"/>
    </row>
    <row r="18" spans="1:29">
      <c r="A18" s="48">
        <v>117</v>
      </c>
      <c r="B18" s="55" t="str">
        <f>L15</f>
        <v>Ježek Kryštof</v>
      </c>
      <c r="C18" s="54" t="s">
        <v>6</v>
      </c>
      <c r="D18" s="55" t="str">
        <f>L17</f>
        <v>Matuška Jiří</v>
      </c>
      <c r="E18" s="56">
        <v>2</v>
      </c>
      <c r="F18" s="56" t="s">
        <v>8</v>
      </c>
      <c r="G18" s="56">
        <v>0</v>
      </c>
      <c r="H18" s="56">
        <v>30</v>
      </c>
      <c r="I18" s="56" t="s">
        <v>8</v>
      </c>
      <c r="J18" s="56">
        <v>6</v>
      </c>
      <c r="K18" s="51"/>
      <c r="L18" s="52"/>
      <c r="M18" s="73">
        <f>SUM(M14:M17)</f>
        <v>253</v>
      </c>
      <c r="N18" s="74">
        <f>M18-O18</f>
        <v>0</v>
      </c>
      <c r="O18" s="73">
        <f>SUM(O14:O17)</f>
        <v>253</v>
      </c>
      <c r="P18" s="50"/>
      <c r="Q18" s="50"/>
      <c r="R18" s="50"/>
      <c r="S18" s="50"/>
      <c r="U18" s="66"/>
      <c r="V18" s="69"/>
      <c r="W18" s="72"/>
      <c r="X18" s="69"/>
      <c r="Y18" s="72"/>
      <c r="Z18" s="78"/>
      <c r="AA18" s="79"/>
    </row>
    <row r="19" spans="1:29">
      <c r="A19" s="48">
        <v>118</v>
      </c>
      <c r="B19" s="55" t="str">
        <f>L16</f>
        <v>Fůkal Viktor</v>
      </c>
      <c r="C19" s="54" t="s">
        <v>6</v>
      </c>
      <c r="D19" s="55" t="str">
        <f>L14</f>
        <v>Ryšánek Daniel</v>
      </c>
      <c r="E19" s="56">
        <v>0</v>
      </c>
      <c r="F19" s="56" t="s">
        <v>8</v>
      </c>
      <c r="G19" s="56">
        <v>2</v>
      </c>
      <c r="H19" s="56">
        <v>16</v>
      </c>
      <c r="I19" s="56" t="s">
        <v>8</v>
      </c>
      <c r="J19" s="56">
        <v>30</v>
      </c>
      <c r="K19" s="51"/>
      <c r="L19" s="52"/>
      <c r="M19" s="50"/>
      <c r="N19" s="50"/>
      <c r="O19" s="50"/>
      <c r="P19" s="50"/>
      <c r="Q19" s="50"/>
      <c r="R19" s="50"/>
      <c r="S19" s="50"/>
      <c r="U19" s="66"/>
      <c r="V19" s="69"/>
      <c r="W19" s="72"/>
      <c r="X19" s="219" t="str">
        <f>V22</f>
        <v>Horák Samuel</v>
      </c>
      <c r="Y19" s="224"/>
      <c r="Z19" s="78"/>
      <c r="AA19" s="79"/>
    </row>
    <row r="20" spans="1:29">
      <c r="A20" s="80"/>
      <c r="B20" s="81"/>
      <c r="C20" s="54"/>
      <c r="D20" s="55"/>
      <c r="E20" s="56"/>
      <c r="F20" s="56"/>
      <c r="G20" s="56"/>
      <c r="H20" s="56"/>
      <c r="I20" s="56"/>
      <c r="J20" s="56"/>
      <c r="K20" s="51"/>
      <c r="L20" s="52"/>
      <c r="M20" s="50"/>
      <c r="N20" s="50"/>
      <c r="O20" s="50"/>
      <c r="P20" s="50"/>
      <c r="Q20" s="50"/>
      <c r="R20" s="50"/>
      <c r="S20" s="50"/>
      <c r="U20" s="66"/>
      <c r="V20" s="69"/>
      <c r="W20" s="72"/>
      <c r="X20" s="69"/>
      <c r="Y20" s="75"/>
      <c r="Z20" s="78"/>
      <c r="AA20" s="79"/>
    </row>
    <row r="21" spans="1:29">
      <c r="A21" s="80"/>
      <c r="B21" s="81"/>
      <c r="C21" s="54"/>
      <c r="D21" s="55"/>
      <c r="E21" s="56"/>
      <c r="F21" s="56"/>
      <c r="G21" s="56"/>
      <c r="H21" s="56"/>
      <c r="I21" s="56"/>
      <c r="J21" s="56"/>
      <c r="K21" s="51"/>
      <c r="L21" s="53" t="s">
        <v>42</v>
      </c>
      <c r="M21" s="50"/>
      <c r="N21" s="50"/>
      <c r="O21" s="50"/>
      <c r="P21" s="50"/>
      <c r="Q21" s="50"/>
      <c r="R21" s="50"/>
      <c r="S21" s="50"/>
      <c r="U21" s="66"/>
      <c r="V21" s="69"/>
      <c r="W21" s="72"/>
      <c r="X21" s="69"/>
      <c r="Y21" s="76"/>
      <c r="Z21" s="78"/>
      <c r="AA21" s="79"/>
    </row>
    <row r="22" spans="1:29">
      <c r="A22" s="80"/>
      <c r="B22" s="55"/>
      <c r="C22" s="54"/>
      <c r="D22" s="55"/>
      <c r="E22" s="56"/>
      <c r="F22" s="56"/>
      <c r="G22" s="56"/>
      <c r="H22" s="56"/>
      <c r="I22" s="56"/>
      <c r="J22" s="56"/>
      <c r="K22" s="51"/>
      <c r="L22" s="56" t="s">
        <v>9</v>
      </c>
      <c r="M22" s="211" t="s">
        <v>10</v>
      </c>
      <c r="N22" s="212"/>
      <c r="O22" s="213"/>
      <c r="P22" s="57" t="s">
        <v>11</v>
      </c>
      <c r="Q22" s="56" t="s">
        <v>12</v>
      </c>
      <c r="R22" s="56" t="s">
        <v>13</v>
      </c>
      <c r="S22" s="56" t="s">
        <v>4</v>
      </c>
      <c r="U22" s="66" t="s">
        <v>43</v>
      </c>
      <c r="V22" s="205" t="str">
        <f>L37</f>
        <v>Horák Samuel</v>
      </c>
      <c r="W22" s="208"/>
      <c r="X22" s="69"/>
      <c r="Y22" s="69"/>
      <c r="Z22" s="78"/>
      <c r="AA22" s="79"/>
    </row>
    <row r="23" spans="1:29">
      <c r="A23" s="80">
        <v>6</v>
      </c>
      <c r="B23" s="55" t="str">
        <f>L23</f>
        <v>Jirásek Kryštof</v>
      </c>
      <c r="C23" s="54" t="s">
        <v>6</v>
      </c>
      <c r="D23" s="55" t="str">
        <f>L27</f>
        <v>Kobes Antonín</v>
      </c>
      <c r="E23" s="56">
        <v>2</v>
      </c>
      <c r="F23" s="56" t="s">
        <v>8</v>
      </c>
      <c r="G23" s="82">
        <v>0</v>
      </c>
      <c r="H23" s="56">
        <v>30</v>
      </c>
      <c r="I23" s="56" t="s">
        <v>8</v>
      </c>
      <c r="J23" s="56">
        <v>8</v>
      </c>
      <c r="L23" s="58" t="s">
        <v>70</v>
      </c>
      <c r="M23" s="54">
        <f>SUM(H23,H26,H28,H31)</f>
        <v>120</v>
      </c>
      <c r="N23" s="48" t="s">
        <v>8</v>
      </c>
      <c r="O23" s="54">
        <f>SUM(J23,J26,J28,J31)</f>
        <v>40</v>
      </c>
      <c r="P23" s="54">
        <f>M23-O23</f>
        <v>80</v>
      </c>
      <c r="Q23" s="54">
        <f>SUM(E23,E26,E28,E31)</f>
        <v>8</v>
      </c>
      <c r="R23" s="54">
        <f>Q23+(P23/100)</f>
        <v>8.8000000000000007</v>
      </c>
      <c r="S23" s="54">
        <f>RANK(R23,$R$23:$R$27,0)</f>
        <v>1</v>
      </c>
      <c r="U23" s="66"/>
      <c r="Z23" s="66"/>
      <c r="AA23" s="80"/>
    </row>
    <row r="24" spans="1:29">
      <c r="A24" s="80">
        <v>7</v>
      </c>
      <c r="B24" s="55" t="str">
        <f>L24</f>
        <v>Juřica Jáchym</v>
      </c>
      <c r="C24" s="54" t="s">
        <v>6</v>
      </c>
      <c r="D24" s="55" t="str">
        <f>L26</f>
        <v>Krupička Lukáš</v>
      </c>
      <c r="E24" s="56">
        <v>0</v>
      </c>
      <c r="F24" s="56" t="s">
        <v>8</v>
      </c>
      <c r="G24" s="56">
        <v>2</v>
      </c>
      <c r="H24" s="56">
        <v>24</v>
      </c>
      <c r="I24" s="56" t="s">
        <v>8</v>
      </c>
      <c r="J24" s="56">
        <v>30</v>
      </c>
      <c r="L24" s="16" t="s">
        <v>76</v>
      </c>
      <c r="M24" s="54">
        <f>SUM(H24,H27,H29,J31)</f>
        <v>82</v>
      </c>
      <c r="N24" s="54" t="s">
        <v>8</v>
      </c>
      <c r="O24" s="54">
        <f>SUM(J24,J27,H31,J29)</f>
        <v>114</v>
      </c>
      <c r="P24" s="54">
        <f t="shared" ref="P24:P27" si="6">M24-O24</f>
        <v>-32</v>
      </c>
      <c r="Q24" s="54">
        <f>SUM(E24,E27,E29,G31)</f>
        <v>2</v>
      </c>
      <c r="R24" s="54">
        <f t="shared" ref="R24:R27" si="7">Q24+(P24/100)</f>
        <v>1.68</v>
      </c>
      <c r="S24" s="54">
        <f t="shared" ref="S24:S27" si="8">RANK(R24,$R$23:$R$27,0)</f>
        <v>4</v>
      </c>
      <c r="U24" s="66"/>
      <c r="Z24" s="66"/>
      <c r="AA24" s="80"/>
    </row>
    <row r="25" spans="1:29">
      <c r="A25" s="80">
        <v>34</v>
      </c>
      <c r="B25" s="55" t="str">
        <f>L25</f>
        <v>Košuta Tobiáš</v>
      </c>
      <c r="C25" s="54" t="s">
        <v>6</v>
      </c>
      <c r="D25" s="55" t="str">
        <f>L27</f>
        <v>Kobes Antonín</v>
      </c>
      <c r="E25" s="56">
        <v>2</v>
      </c>
      <c r="F25" s="56" t="s">
        <v>8</v>
      </c>
      <c r="G25" s="56">
        <v>0</v>
      </c>
      <c r="H25" s="56">
        <v>30</v>
      </c>
      <c r="I25" s="56" t="s">
        <v>8</v>
      </c>
      <c r="J25" s="56">
        <v>21</v>
      </c>
      <c r="L25" s="16" t="s">
        <v>77</v>
      </c>
      <c r="M25" s="54">
        <f>SUM(H32,H25,J28,J29)</f>
        <v>96</v>
      </c>
      <c r="N25" s="54" t="s">
        <v>8</v>
      </c>
      <c r="O25" s="54">
        <f>SUM(J25,J32,H29,H28)</f>
        <v>94</v>
      </c>
      <c r="P25" s="54">
        <f t="shared" si="6"/>
        <v>2</v>
      </c>
      <c r="Q25" s="54">
        <f>SUM(E25,E32,G29,G28)</f>
        <v>5</v>
      </c>
      <c r="R25" s="54">
        <f t="shared" si="7"/>
        <v>5.0199999999999996</v>
      </c>
      <c r="S25" s="54">
        <f t="shared" si="8"/>
        <v>2</v>
      </c>
      <c r="U25" s="214"/>
      <c r="V25" s="214"/>
      <c r="Y25" s="215" t="str">
        <f>X43</f>
        <v>Hykel Martin</v>
      </c>
      <c r="Z25" s="215"/>
      <c r="AA25" s="80"/>
      <c r="AB25" s="216" t="str">
        <f>Z37</f>
        <v>Ryšánek Daniel</v>
      </c>
      <c r="AC25" s="215"/>
    </row>
    <row r="26" spans="1:29">
      <c r="A26" s="80">
        <v>35</v>
      </c>
      <c r="B26" s="55" t="str">
        <f>L23</f>
        <v>Jirásek Kryštof</v>
      </c>
      <c r="C26" s="54" t="s">
        <v>6</v>
      </c>
      <c r="D26" s="55" t="str">
        <f>L26</f>
        <v>Krupička Lukáš</v>
      </c>
      <c r="E26" s="56">
        <v>2</v>
      </c>
      <c r="F26" s="56" t="s">
        <v>8</v>
      </c>
      <c r="G26" s="56">
        <v>0</v>
      </c>
      <c r="H26" s="56">
        <v>30</v>
      </c>
      <c r="I26" s="56" t="s">
        <v>8</v>
      </c>
      <c r="J26" s="56">
        <v>15</v>
      </c>
      <c r="L26" s="16" t="s">
        <v>84</v>
      </c>
      <c r="M26" s="54">
        <f>SUM(H30,J24,J26,J32)</f>
        <v>91</v>
      </c>
      <c r="N26" s="54" t="s">
        <v>8</v>
      </c>
      <c r="O26" s="54">
        <f>SUM(H24,H26,H32,J30)</f>
        <v>102</v>
      </c>
      <c r="P26" s="54">
        <f t="shared" si="6"/>
        <v>-11</v>
      </c>
      <c r="Q26" s="54">
        <f>SUM(E30,G24,G26,G32)</f>
        <v>4</v>
      </c>
      <c r="R26" s="54">
        <f t="shared" si="7"/>
        <v>3.89</v>
      </c>
      <c r="S26" s="54">
        <f t="shared" si="8"/>
        <v>3</v>
      </c>
      <c r="U26" s="209"/>
      <c r="V26" s="209"/>
      <c r="Y26" s="217" t="s">
        <v>66</v>
      </c>
      <c r="Z26" s="218"/>
      <c r="AA26" s="80"/>
      <c r="AC26" s="83"/>
    </row>
    <row r="27" spans="1:29">
      <c r="A27" s="80">
        <v>70</v>
      </c>
      <c r="B27" s="55" t="str">
        <f>L24</f>
        <v>Juřica Jáchym</v>
      </c>
      <c r="C27" s="54" t="s">
        <v>6</v>
      </c>
      <c r="D27" s="55" t="str">
        <f>L27</f>
        <v>Kobes Antonín</v>
      </c>
      <c r="E27" s="56">
        <v>2</v>
      </c>
      <c r="F27" s="56" t="s">
        <v>8</v>
      </c>
      <c r="G27" s="56">
        <v>0</v>
      </c>
      <c r="H27" s="56">
        <v>30</v>
      </c>
      <c r="I27" s="56" t="s">
        <v>8</v>
      </c>
      <c r="J27" s="56">
        <v>24</v>
      </c>
      <c r="L27" s="77" t="s">
        <v>69</v>
      </c>
      <c r="M27" s="54">
        <f>SUM(J23,J25,J27,J30)</f>
        <v>76</v>
      </c>
      <c r="N27" s="54" t="s">
        <v>8</v>
      </c>
      <c r="O27" s="54">
        <f>SUM(H23,H25,H27,H30)</f>
        <v>115</v>
      </c>
      <c r="P27" s="54">
        <f t="shared" si="6"/>
        <v>-39</v>
      </c>
      <c r="Q27" s="54">
        <f>SUM(G23,G25,G27,G30)</f>
        <v>1</v>
      </c>
      <c r="R27" s="54">
        <f t="shared" si="7"/>
        <v>0.61</v>
      </c>
      <c r="S27" s="54">
        <f t="shared" si="8"/>
        <v>5</v>
      </c>
      <c r="U27" s="66"/>
      <c r="Z27" s="66"/>
      <c r="AA27" s="80"/>
      <c r="AC27" s="80"/>
    </row>
    <row r="28" spans="1:29">
      <c r="A28" s="80">
        <v>71</v>
      </c>
      <c r="B28" s="55" t="str">
        <f>L23</f>
        <v>Jirásek Kryštof</v>
      </c>
      <c r="C28" s="54" t="s">
        <v>6</v>
      </c>
      <c r="D28" s="55" t="str">
        <f>L25</f>
        <v>Košuta Tobiáš</v>
      </c>
      <c r="E28" s="56">
        <v>2</v>
      </c>
      <c r="F28" s="56" t="s">
        <v>8</v>
      </c>
      <c r="G28" s="56">
        <v>0</v>
      </c>
      <c r="H28" s="56">
        <v>30</v>
      </c>
      <c r="I28" s="56" t="s">
        <v>8</v>
      </c>
      <c r="J28" s="56">
        <v>11</v>
      </c>
      <c r="L28" s="84"/>
      <c r="M28" s="85">
        <f>SUM(M23:M27)</f>
        <v>465</v>
      </c>
      <c r="N28" s="86">
        <f>M28-O28</f>
        <v>0</v>
      </c>
      <c r="O28" s="85">
        <f>SUM(O23:O27)</f>
        <v>465</v>
      </c>
      <c r="P28" s="48"/>
      <c r="Q28" s="48"/>
      <c r="R28" s="48"/>
      <c r="S28" s="48"/>
      <c r="U28" s="66"/>
      <c r="V28" s="205"/>
      <c r="W28" s="205"/>
      <c r="X28" s="69"/>
      <c r="Y28" s="69"/>
      <c r="Z28" s="78"/>
      <c r="AA28" s="79"/>
      <c r="AC28" s="80"/>
    </row>
    <row r="29" spans="1:29">
      <c r="A29" s="80">
        <v>113</v>
      </c>
      <c r="B29" s="55" t="str">
        <f>L24</f>
        <v>Juřica Jáchym</v>
      </c>
      <c r="C29" s="54" t="s">
        <v>6</v>
      </c>
      <c r="D29" s="55" t="str">
        <f>L25</f>
        <v>Košuta Tobiáš</v>
      </c>
      <c r="E29" s="56">
        <v>0</v>
      </c>
      <c r="F29" s="56" t="s">
        <v>8</v>
      </c>
      <c r="G29" s="56">
        <v>2</v>
      </c>
      <c r="H29" s="56">
        <v>22</v>
      </c>
      <c r="I29" s="56" t="s">
        <v>8</v>
      </c>
      <c r="J29" s="56">
        <v>30</v>
      </c>
      <c r="L29" s="84"/>
      <c r="M29" s="48"/>
      <c r="N29" s="48"/>
      <c r="O29" s="48"/>
      <c r="P29" s="48"/>
      <c r="Q29" s="48"/>
      <c r="R29" s="48"/>
      <c r="S29" s="48"/>
      <c r="U29" s="66"/>
      <c r="V29" s="69"/>
      <c r="W29" s="71"/>
      <c r="X29" s="69"/>
      <c r="Y29" s="69"/>
      <c r="Z29" s="78"/>
      <c r="AA29" s="79"/>
      <c r="AC29" s="80"/>
    </row>
    <row r="30" spans="1:29">
      <c r="A30" s="80">
        <v>114</v>
      </c>
      <c r="B30" s="55" t="str">
        <f>L26</f>
        <v>Krupička Lukáš</v>
      </c>
      <c r="C30" s="54" t="s">
        <v>6</v>
      </c>
      <c r="D30" s="55" t="str">
        <f>L27</f>
        <v>Kobes Antonín</v>
      </c>
      <c r="E30" s="56">
        <v>1</v>
      </c>
      <c r="F30" s="56" t="s">
        <v>8</v>
      </c>
      <c r="G30" s="56">
        <v>1</v>
      </c>
      <c r="H30" s="56">
        <v>25</v>
      </c>
      <c r="I30" s="56" t="s">
        <v>8</v>
      </c>
      <c r="J30" s="56">
        <v>23</v>
      </c>
      <c r="L30" s="84"/>
      <c r="M30" s="48"/>
      <c r="N30" s="48"/>
      <c r="O30" s="48"/>
      <c r="P30" s="48"/>
      <c r="Q30" s="48"/>
      <c r="R30" s="48"/>
      <c r="S30" s="48"/>
      <c r="U30" s="66"/>
      <c r="V30" s="69"/>
      <c r="W30" s="72"/>
      <c r="X30" s="69"/>
      <c r="Y30" s="69"/>
      <c r="Z30" s="78"/>
      <c r="AA30" s="79"/>
      <c r="AC30" s="80"/>
    </row>
    <row r="31" spans="1:29">
      <c r="A31" s="66">
        <v>156</v>
      </c>
      <c r="B31" s="55" t="str">
        <f>L23</f>
        <v>Jirásek Kryštof</v>
      </c>
      <c r="C31" s="54" t="s">
        <v>6</v>
      </c>
      <c r="D31" s="55" t="str">
        <f>L24</f>
        <v>Juřica Jáchym</v>
      </c>
      <c r="E31" s="56">
        <v>2</v>
      </c>
      <c r="F31" s="56" t="s">
        <v>8</v>
      </c>
      <c r="G31" s="56">
        <v>0</v>
      </c>
      <c r="H31" s="56">
        <v>30</v>
      </c>
      <c r="I31" s="56" t="s">
        <v>8</v>
      </c>
      <c r="J31" s="56">
        <v>6</v>
      </c>
      <c r="U31" s="66"/>
      <c r="V31" s="69"/>
      <c r="W31" s="72" t="s">
        <v>45</v>
      </c>
      <c r="X31" s="206" t="str">
        <f>L14</f>
        <v>Ryšánek Daniel</v>
      </c>
      <c r="Y31" s="207"/>
      <c r="Z31" s="78"/>
      <c r="AA31" s="79"/>
      <c r="AC31" s="80"/>
    </row>
    <row r="32" spans="1:29">
      <c r="A32" s="66">
        <v>157</v>
      </c>
      <c r="B32" s="55" t="str">
        <f>L25</f>
        <v>Košuta Tobiáš</v>
      </c>
      <c r="C32" s="54" t="s">
        <v>6</v>
      </c>
      <c r="D32" s="55" t="str">
        <f>L26</f>
        <v>Krupička Lukáš</v>
      </c>
      <c r="E32" s="56">
        <v>1</v>
      </c>
      <c r="F32" s="56" t="s">
        <v>8</v>
      </c>
      <c r="G32" s="56">
        <v>1</v>
      </c>
      <c r="H32" s="56">
        <v>25</v>
      </c>
      <c r="I32" s="56" t="s">
        <v>8</v>
      </c>
      <c r="J32" s="56">
        <v>21</v>
      </c>
      <c r="L32" s="61" t="s">
        <v>46</v>
      </c>
      <c r="M32" s="225"/>
      <c r="N32" s="225"/>
      <c r="O32" s="225"/>
      <c r="P32" s="59"/>
      <c r="Q32" s="59"/>
      <c r="R32" s="59"/>
      <c r="S32" s="59"/>
      <c r="U32" s="66"/>
      <c r="V32" s="69"/>
      <c r="W32" s="72"/>
      <c r="X32" s="69"/>
      <c r="Y32" s="71"/>
      <c r="Z32" s="78"/>
      <c r="AA32" s="79"/>
      <c r="AC32" s="80"/>
    </row>
    <row r="33" spans="1:29">
      <c r="A33" s="66"/>
      <c r="B33" s="55"/>
      <c r="C33" s="54"/>
      <c r="D33" s="55"/>
      <c r="E33" s="56"/>
      <c r="F33" s="56"/>
      <c r="G33" s="56"/>
      <c r="H33" s="56"/>
      <c r="I33" s="56"/>
      <c r="J33" s="56"/>
      <c r="K33" s="51"/>
      <c r="L33" s="56" t="s">
        <v>9</v>
      </c>
      <c r="M33" s="211" t="s">
        <v>10</v>
      </c>
      <c r="N33" s="212"/>
      <c r="O33" s="213"/>
      <c r="P33" s="57" t="s">
        <v>11</v>
      </c>
      <c r="Q33" s="56" t="s">
        <v>12</v>
      </c>
      <c r="R33" s="56" t="s">
        <v>13</v>
      </c>
      <c r="S33" s="56" t="s">
        <v>4</v>
      </c>
      <c r="U33" s="66"/>
      <c r="V33" s="69"/>
      <c r="W33" s="72"/>
      <c r="X33" s="69"/>
      <c r="Y33" s="72"/>
      <c r="Z33" s="78"/>
      <c r="AA33" s="79"/>
      <c r="AC33" s="80"/>
    </row>
    <row r="34" spans="1:29">
      <c r="A34" s="66">
        <v>8</v>
      </c>
      <c r="B34" s="55" t="str">
        <f>L34</f>
        <v>Chovanec Matěj</v>
      </c>
      <c r="C34" s="54" t="s">
        <v>6</v>
      </c>
      <c r="D34" s="55" t="str">
        <f>L38</f>
        <v>Bednář Jan</v>
      </c>
      <c r="E34" s="56">
        <v>2</v>
      </c>
      <c r="F34" s="56" t="s">
        <v>8</v>
      </c>
      <c r="G34" s="82">
        <v>0</v>
      </c>
      <c r="H34" s="56">
        <v>30</v>
      </c>
      <c r="I34" s="56" t="s">
        <v>8</v>
      </c>
      <c r="J34" s="56">
        <v>12</v>
      </c>
      <c r="L34" s="58" t="s">
        <v>71</v>
      </c>
      <c r="M34" s="54">
        <f>SUM(H34,H37,H39,H42)</f>
        <v>113</v>
      </c>
      <c r="N34" s="48" t="s">
        <v>8</v>
      </c>
      <c r="O34" s="54">
        <f>SUM(J34,J37,J39,J42)</f>
        <v>72</v>
      </c>
      <c r="P34" s="54">
        <f>M34-O34</f>
        <v>41</v>
      </c>
      <c r="Q34" s="54">
        <f>SUM(E34,E37,E39,E42)</f>
        <v>7</v>
      </c>
      <c r="R34" s="54">
        <f>Q34+(P34/100)</f>
        <v>7.41</v>
      </c>
      <c r="S34" s="54">
        <f>RANK(R34,$R$34:$R$38,0)</f>
        <v>2</v>
      </c>
      <c r="U34" s="66"/>
      <c r="V34" s="205"/>
      <c r="W34" s="208"/>
      <c r="X34" s="69"/>
      <c r="Y34" s="72"/>
      <c r="Z34" s="78"/>
      <c r="AA34" s="79"/>
      <c r="AC34" s="80"/>
    </row>
    <row r="35" spans="1:29">
      <c r="A35" s="66">
        <v>9</v>
      </c>
      <c r="B35" s="55" t="str">
        <f>L35</f>
        <v>Hykel Martin</v>
      </c>
      <c r="C35" s="54" t="s">
        <v>6</v>
      </c>
      <c r="D35" s="55" t="str">
        <f>L37</f>
        <v>Horák Samuel</v>
      </c>
      <c r="E35" s="56">
        <v>2</v>
      </c>
      <c r="F35" s="56" t="s">
        <v>8</v>
      </c>
      <c r="G35" s="56">
        <v>0</v>
      </c>
      <c r="H35" s="56">
        <v>30</v>
      </c>
      <c r="I35" s="56" t="s">
        <v>8</v>
      </c>
      <c r="J35" s="56">
        <v>14</v>
      </c>
      <c r="L35" s="16" t="s">
        <v>82</v>
      </c>
      <c r="M35" s="54">
        <f>SUM(H35,H38,H40,J42)</f>
        <v>117</v>
      </c>
      <c r="N35" s="54" t="s">
        <v>8</v>
      </c>
      <c r="O35" s="54">
        <f>SUM(J35,J38,H42,J40)</f>
        <v>45</v>
      </c>
      <c r="P35" s="54">
        <f t="shared" ref="P35:P38" si="9">M35-O35</f>
        <v>72</v>
      </c>
      <c r="Q35" s="54">
        <f>SUM(E35,E38,E40,G42)</f>
        <v>7</v>
      </c>
      <c r="R35" s="54">
        <f t="shared" ref="R35:R38" si="10">Q35+(P35/100)</f>
        <v>7.72</v>
      </c>
      <c r="S35" s="54">
        <f t="shared" ref="S35:S38" si="11">RANK(R35,$R$34:$R$38,0)</f>
        <v>1</v>
      </c>
      <c r="U35" s="66"/>
      <c r="V35" s="69"/>
      <c r="W35" s="75"/>
      <c r="X35" s="76"/>
      <c r="Y35" s="72"/>
      <c r="Z35" s="78"/>
      <c r="AA35" s="79"/>
      <c r="AC35" s="80"/>
    </row>
    <row r="36" spans="1:29">
      <c r="A36" s="66">
        <v>36</v>
      </c>
      <c r="B36" s="55" t="str">
        <f>L36</f>
        <v>Holman Václav</v>
      </c>
      <c r="C36" s="54" t="s">
        <v>6</v>
      </c>
      <c r="D36" s="55" t="str">
        <f>L38</f>
        <v>Bednář Jan</v>
      </c>
      <c r="E36" s="56">
        <v>2</v>
      </c>
      <c r="F36" s="56" t="s">
        <v>8</v>
      </c>
      <c r="G36" s="56">
        <v>0</v>
      </c>
      <c r="H36" s="56">
        <v>30</v>
      </c>
      <c r="I36" s="56" t="s">
        <v>8</v>
      </c>
      <c r="J36" s="56">
        <v>16</v>
      </c>
      <c r="L36" s="16" t="s">
        <v>74</v>
      </c>
      <c r="M36" s="54">
        <f>SUM(H43,H36,J39,J40)</f>
        <v>64</v>
      </c>
      <c r="N36" s="54" t="s">
        <v>8</v>
      </c>
      <c r="O36" s="54">
        <f>SUM(J36,J43,H40,H39)</f>
        <v>106</v>
      </c>
      <c r="P36" s="54">
        <f t="shared" si="9"/>
        <v>-42</v>
      </c>
      <c r="Q36" s="54">
        <f>SUM(E36,E43,G40,G39)</f>
        <v>2</v>
      </c>
      <c r="R36" s="54">
        <f t="shared" si="10"/>
        <v>1.58</v>
      </c>
      <c r="S36" s="54">
        <f t="shared" si="11"/>
        <v>4</v>
      </c>
      <c r="U36" s="66"/>
      <c r="V36" s="69"/>
      <c r="W36" s="76"/>
      <c r="X36" s="76"/>
      <c r="Y36" s="72"/>
      <c r="Z36" s="78"/>
      <c r="AA36" s="79"/>
      <c r="AC36" s="80"/>
    </row>
    <row r="37" spans="1:29">
      <c r="A37" s="66">
        <v>37</v>
      </c>
      <c r="B37" s="55" t="str">
        <f>L34</f>
        <v>Chovanec Matěj</v>
      </c>
      <c r="C37" s="54" t="s">
        <v>6</v>
      </c>
      <c r="D37" s="55" t="str">
        <f>L37</f>
        <v>Horák Samuel</v>
      </c>
      <c r="E37" s="56">
        <v>2</v>
      </c>
      <c r="F37" s="56" t="s">
        <v>8</v>
      </c>
      <c r="G37" s="56">
        <v>0</v>
      </c>
      <c r="H37" s="56">
        <v>30</v>
      </c>
      <c r="I37" s="56" t="s">
        <v>8</v>
      </c>
      <c r="J37" s="56">
        <v>19</v>
      </c>
      <c r="L37" s="16" t="s">
        <v>75</v>
      </c>
      <c r="M37" s="54">
        <f>SUM(H41,J35,J37,J43)</f>
        <v>93</v>
      </c>
      <c r="N37" s="54" t="s">
        <v>8</v>
      </c>
      <c r="O37" s="54">
        <f>SUM(H35,H37,H43,J41)</f>
        <v>81</v>
      </c>
      <c r="P37" s="54">
        <f t="shared" si="9"/>
        <v>12</v>
      </c>
      <c r="Q37" s="54">
        <f>SUM(E41,G35,G37,G43)</f>
        <v>4</v>
      </c>
      <c r="R37" s="54">
        <f t="shared" si="10"/>
        <v>4.12</v>
      </c>
      <c r="S37" s="54">
        <f t="shared" si="11"/>
        <v>3</v>
      </c>
      <c r="U37" s="214"/>
      <c r="V37" s="214"/>
      <c r="W37" s="210"/>
      <c r="X37" s="210"/>
      <c r="Y37" s="72"/>
      <c r="Z37" s="219" t="str">
        <f>X31</f>
        <v>Ryšánek Daniel</v>
      </c>
      <c r="AA37" s="224"/>
      <c r="AC37" s="80"/>
    </row>
    <row r="38" spans="1:29">
      <c r="A38" s="66">
        <v>72</v>
      </c>
      <c r="B38" s="55" t="str">
        <f>L35</f>
        <v>Hykel Martin</v>
      </c>
      <c r="C38" s="54" t="s">
        <v>6</v>
      </c>
      <c r="D38" s="55" t="str">
        <f>L38</f>
        <v>Bednář Jan</v>
      </c>
      <c r="E38" s="56">
        <v>2</v>
      </c>
      <c r="F38" s="56" t="s">
        <v>8</v>
      </c>
      <c r="G38" s="56">
        <v>0</v>
      </c>
      <c r="H38" s="56">
        <v>30</v>
      </c>
      <c r="I38" s="56" t="s">
        <v>8</v>
      </c>
      <c r="J38" s="56">
        <v>3</v>
      </c>
      <c r="L38" s="58" t="s">
        <v>73</v>
      </c>
      <c r="M38" s="54">
        <f>SUM(J34,J36,J38,J41)</f>
        <v>37</v>
      </c>
      <c r="N38" s="54" t="s">
        <v>8</v>
      </c>
      <c r="O38" s="54">
        <f>SUM(H34,H36,H38,H41)</f>
        <v>120</v>
      </c>
      <c r="P38" s="54">
        <f t="shared" si="9"/>
        <v>-83</v>
      </c>
      <c r="Q38" s="54">
        <f>SUM(G34,G36,G38,G41)</f>
        <v>0</v>
      </c>
      <c r="R38" s="54">
        <f t="shared" si="10"/>
        <v>-0.83</v>
      </c>
      <c r="S38" s="54">
        <f t="shared" si="11"/>
        <v>5</v>
      </c>
      <c r="U38" s="209"/>
      <c r="V38" s="209"/>
      <c r="W38" s="221"/>
      <c r="X38" s="221"/>
      <c r="Y38" s="72"/>
      <c r="Z38" s="228"/>
      <c r="AA38" s="229"/>
      <c r="AC38" s="80"/>
    </row>
    <row r="39" spans="1:29">
      <c r="A39" s="66">
        <v>73</v>
      </c>
      <c r="B39" s="55" t="str">
        <f>L34</f>
        <v>Chovanec Matěj</v>
      </c>
      <c r="C39" s="54" t="s">
        <v>6</v>
      </c>
      <c r="D39" s="55" t="str">
        <f>L36</f>
        <v>Holman Václav</v>
      </c>
      <c r="E39" s="56">
        <v>2</v>
      </c>
      <c r="F39" s="56" t="s">
        <v>8</v>
      </c>
      <c r="G39" s="56">
        <v>0</v>
      </c>
      <c r="H39" s="56">
        <v>30</v>
      </c>
      <c r="I39" s="56" t="s">
        <v>8</v>
      </c>
      <c r="J39" s="56">
        <v>14</v>
      </c>
      <c r="L39" s="84"/>
      <c r="M39" s="85">
        <f>SUM(M34:M38)</f>
        <v>424</v>
      </c>
      <c r="N39" s="86">
        <f>M39-O39</f>
        <v>0</v>
      </c>
      <c r="O39" s="85">
        <f>SUM(O34:O38)</f>
        <v>424</v>
      </c>
      <c r="P39" s="48"/>
      <c r="Q39" s="48"/>
      <c r="R39" s="48"/>
      <c r="S39" s="48"/>
      <c r="U39" s="66"/>
      <c r="V39" s="69"/>
      <c r="W39" s="69"/>
      <c r="X39" s="69"/>
      <c r="Y39" s="72"/>
      <c r="Z39" s="70"/>
      <c r="AA39" s="70"/>
      <c r="AC39" s="80"/>
    </row>
    <row r="40" spans="1:29">
      <c r="A40" s="66">
        <v>111</v>
      </c>
      <c r="B40" s="55" t="str">
        <f>L35</f>
        <v>Hykel Martin</v>
      </c>
      <c r="C40" s="54" t="s">
        <v>6</v>
      </c>
      <c r="D40" s="55" t="str">
        <f>L36</f>
        <v>Holman Václav</v>
      </c>
      <c r="E40" s="56">
        <v>2</v>
      </c>
      <c r="F40" s="56" t="s">
        <v>8</v>
      </c>
      <c r="G40" s="56">
        <v>0</v>
      </c>
      <c r="H40" s="56">
        <v>30</v>
      </c>
      <c r="I40" s="56" t="s">
        <v>8</v>
      </c>
      <c r="J40" s="56">
        <v>5</v>
      </c>
      <c r="L40" s="84"/>
      <c r="M40" s="48"/>
      <c r="N40" s="48"/>
      <c r="O40" s="48"/>
      <c r="P40" s="48"/>
      <c r="Q40" s="48"/>
      <c r="R40" s="48"/>
      <c r="S40" s="48"/>
      <c r="U40" s="66"/>
      <c r="V40" s="205"/>
      <c r="W40" s="205"/>
      <c r="X40" s="69"/>
      <c r="Y40" s="72"/>
      <c r="Z40" s="70"/>
      <c r="AA40" s="70"/>
      <c r="AC40" s="80"/>
    </row>
    <row r="41" spans="1:29">
      <c r="A41" s="66">
        <v>112</v>
      </c>
      <c r="B41" s="55" t="str">
        <f>L37</f>
        <v>Horák Samuel</v>
      </c>
      <c r="C41" s="54" t="s">
        <v>6</v>
      </c>
      <c r="D41" s="55" t="str">
        <f>L38</f>
        <v>Bednář Jan</v>
      </c>
      <c r="E41" s="56">
        <v>2</v>
      </c>
      <c r="F41" s="56" t="s">
        <v>8</v>
      </c>
      <c r="G41" s="56">
        <v>0</v>
      </c>
      <c r="H41" s="56">
        <v>30</v>
      </c>
      <c r="I41" s="56" t="s">
        <v>8</v>
      </c>
      <c r="J41" s="56">
        <v>6</v>
      </c>
      <c r="L41" s="84"/>
      <c r="M41" s="48"/>
      <c r="N41" s="48"/>
      <c r="O41" s="48"/>
      <c r="P41" s="48"/>
      <c r="Q41" s="48"/>
      <c r="R41" s="48"/>
      <c r="S41" s="48"/>
      <c r="U41" s="66"/>
      <c r="V41" s="69"/>
      <c r="W41" s="71"/>
      <c r="X41" s="69"/>
      <c r="Y41" s="72"/>
      <c r="Z41" s="70"/>
      <c r="AA41" s="70"/>
      <c r="AC41" s="80"/>
    </row>
    <row r="42" spans="1:29">
      <c r="A42" s="66">
        <v>158</v>
      </c>
      <c r="B42" s="55" t="str">
        <f>L34</f>
        <v>Chovanec Matěj</v>
      </c>
      <c r="C42" s="54" t="s">
        <v>6</v>
      </c>
      <c r="D42" s="55" t="str">
        <f>L35</f>
        <v>Hykel Martin</v>
      </c>
      <c r="E42" s="56">
        <v>1</v>
      </c>
      <c r="F42" s="56" t="s">
        <v>8</v>
      </c>
      <c r="G42" s="56">
        <v>1</v>
      </c>
      <c r="H42" s="56">
        <v>23</v>
      </c>
      <c r="I42" s="56" t="s">
        <v>8</v>
      </c>
      <c r="J42" s="56">
        <v>27</v>
      </c>
      <c r="U42" s="66"/>
      <c r="V42" s="69"/>
      <c r="W42" s="72"/>
      <c r="X42" s="69"/>
      <c r="Y42" s="72"/>
      <c r="Z42" s="70"/>
      <c r="AA42" s="70"/>
      <c r="AC42" s="80"/>
    </row>
    <row r="43" spans="1:29">
      <c r="A43" s="66">
        <v>159</v>
      </c>
      <c r="B43" s="55" t="str">
        <f>L36</f>
        <v>Holman Václav</v>
      </c>
      <c r="C43" s="54" t="s">
        <v>6</v>
      </c>
      <c r="D43" s="55" t="str">
        <f>L37</f>
        <v>Horák Samuel</v>
      </c>
      <c r="E43" s="56">
        <v>0</v>
      </c>
      <c r="F43" s="56" t="s">
        <v>8</v>
      </c>
      <c r="G43" s="56">
        <v>2</v>
      </c>
      <c r="H43" s="56">
        <v>15</v>
      </c>
      <c r="I43" s="56" t="s">
        <v>8</v>
      </c>
      <c r="J43" s="56">
        <v>30</v>
      </c>
      <c r="L43" s="61"/>
      <c r="M43" s="197"/>
      <c r="N43" s="197"/>
      <c r="O43" s="197"/>
      <c r="P43" s="59"/>
      <c r="Q43" s="59"/>
      <c r="R43" s="59"/>
      <c r="S43" s="59"/>
      <c r="U43" s="66"/>
      <c r="V43" s="69"/>
      <c r="W43" s="66" t="s">
        <v>49</v>
      </c>
      <c r="X43" s="219" t="str">
        <f>L35</f>
        <v>Hykel Martin</v>
      </c>
      <c r="Y43" s="224"/>
      <c r="Z43" s="70"/>
      <c r="AA43" s="70"/>
      <c r="AC43" s="80"/>
    </row>
    <row r="44" spans="1:29">
      <c r="A44" s="66"/>
      <c r="B44" s="65"/>
      <c r="C44" s="66"/>
      <c r="D44" s="65"/>
      <c r="E44" s="59"/>
      <c r="F44" s="59"/>
      <c r="G44" s="59"/>
      <c r="H44" s="59"/>
      <c r="I44" s="59"/>
      <c r="J44" s="59"/>
      <c r="K44" s="87"/>
      <c r="L44" s="59"/>
      <c r="M44" s="197"/>
      <c r="N44" s="197"/>
      <c r="O44" s="197"/>
      <c r="P44" s="62"/>
      <c r="Q44" s="59"/>
      <c r="R44" s="59"/>
      <c r="S44" s="59"/>
      <c r="U44" s="66"/>
      <c r="V44" s="69"/>
      <c r="W44" s="72"/>
      <c r="X44" s="69"/>
      <c r="Y44" s="75"/>
      <c r="Z44" s="70"/>
      <c r="AA44" s="70"/>
      <c r="AC44" s="80"/>
    </row>
    <row r="45" spans="1:29">
      <c r="A45" s="66"/>
      <c r="B45" s="65"/>
      <c r="C45" s="66"/>
      <c r="D45" s="65"/>
      <c r="E45" s="59"/>
      <c r="F45" s="59"/>
      <c r="G45" s="59"/>
      <c r="H45" s="59"/>
      <c r="I45" s="59"/>
      <c r="J45" s="59"/>
      <c r="K45" s="87"/>
      <c r="L45" s="88"/>
      <c r="M45" s="59"/>
      <c r="N45" s="59"/>
      <c r="O45" s="59"/>
      <c r="P45" s="59"/>
      <c r="Q45" s="59"/>
      <c r="R45" s="59"/>
      <c r="S45" s="59"/>
      <c r="U45" s="66"/>
      <c r="V45" s="69"/>
      <c r="W45" s="72"/>
      <c r="X45" s="69"/>
      <c r="Y45" s="76"/>
      <c r="Z45" s="70"/>
      <c r="AA45" s="70"/>
      <c r="AC45" s="80"/>
    </row>
    <row r="46" spans="1:29">
      <c r="A46" s="66"/>
      <c r="B46" s="65"/>
      <c r="C46" s="66"/>
      <c r="D46" s="65"/>
      <c r="E46" s="59"/>
      <c r="F46" s="59"/>
      <c r="G46" s="59"/>
      <c r="H46" s="59"/>
      <c r="I46" s="59"/>
      <c r="J46" s="59"/>
      <c r="K46" s="87"/>
      <c r="L46" s="89"/>
      <c r="M46" s="59"/>
      <c r="N46" s="59"/>
      <c r="O46" s="59"/>
      <c r="P46" s="59"/>
      <c r="Q46" s="59"/>
      <c r="R46" s="59"/>
      <c r="S46" s="59"/>
      <c r="U46" s="66"/>
      <c r="V46" s="205"/>
      <c r="W46" s="208"/>
      <c r="X46" s="69"/>
      <c r="Y46" s="69"/>
      <c r="Z46" s="70"/>
      <c r="AA46" s="70"/>
      <c r="AC46" s="80"/>
    </row>
    <row r="47" spans="1:29">
      <c r="A47" s="66"/>
      <c r="B47" s="65"/>
      <c r="C47" s="66"/>
      <c r="D47" s="65"/>
      <c r="E47" s="59"/>
      <c r="F47" s="59"/>
      <c r="G47" s="59"/>
      <c r="H47" s="59"/>
      <c r="I47" s="59"/>
      <c r="J47" s="59"/>
      <c r="K47" s="87"/>
      <c r="L47" s="90"/>
      <c r="M47" s="59"/>
      <c r="N47" s="59"/>
      <c r="O47" s="59"/>
      <c r="P47" s="59"/>
      <c r="Q47" s="59"/>
      <c r="R47" s="59"/>
      <c r="S47" s="59"/>
      <c r="U47" s="66"/>
      <c r="AC47" s="80"/>
    </row>
    <row r="48" spans="1:29">
      <c r="A48" s="66"/>
      <c r="B48" s="65"/>
      <c r="C48" s="66"/>
      <c r="D48" s="65"/>
      <c r="E48" s="59"/>
      <c r="F48" s="59"/>
      <c r="G48" s="59"/>
      <c r="H48" s="59"/>
      <c r="I48" s="59"/>
      <c r="J48" s="59"/>
      <c r="K48" s="87"/>
      <c r="L48" s="90"/>
      <c r="M48" s="59"/>
      <c r="N48" s="59"/>
      <c r="O48" s="59"/>
      <c r="P48" s="59"/>
      <c r="Q48" s="59"/>
      <c r="R48" s="59"/>
      <c r="S48" s="59"/>
      <c r="U48" s="66"/>
      <c r="AC48" s="80"/>
    </row>
    <row r="49" spans="1:31">
      <c r="A49" s="66"/>
      <c r="B49" s="65"/>
      <c r="C49" s="66"/>
      <c r="D49" s="65"/>
      <c r="E49" s="59"/>
      <c r="F49" s="59"/>
      <c r="G49" s="59"/>
      <c r="H49" s="59"/>
      <c r="I49" s="59"/>
      <c r="J49" s="59"/>
      <c r="K49" s="87"/>
      <c r="L49" s="91"/>
      <c r="M49" s="92"/>
      <c r="N49" s="93"/>
      <c r="O49" s="92"/>
      <c r="P49" s="59"/>
      <c r="Q49" s="59"/>
      <c r="R49" s="59"/>
      <c r="S49" s="59"/>
      <c r="U49" s="66"/>
      <c r="AA49" s="215" t="str">
        <f>Z13</f>
        <v>Mrázek Josef</v>
      </c>
      <c r="AB49" s="215"/>
      <c r="AC49" s="80"/>
      <c r="AD49" s="216" t="str">
        <f>AB74</f>
        <v>Ježek Kryštof</v>
      </c>
      <c r="AE49" s="215"/>
    </row>
    <row r="50" spans="1:31">
      <c r="A50" s="66"/>
      <c r="B50" s="65"/>
      <c r="C50" s="66"/>
      <c r="D50" s="65"/>
      <c r="E50" s="59"/>
      <c r="F50" s="59"/>
      <c r="G50" s="59"/>
      <c r="H50" s="59"/>
      <c r="I50" s="59"/>
      <c r="J50" s="59"/>
      <c r="K50" s="87"/>
      <c r="L50" s="91"/>
      <c r="M50" s="59"/>
      <c r="N50" s="59"/>
      <c r="O50" s="59"/>
      <c r="P50" s="59"/>
      <c r="Q50" s="59"/>
      <c r="R50" s="59"/>
      <c r="S50" s="59"/>
      <c r="U50" s="226" t="str">
        <f>V16</f>
        <v>Košuta Tobiáš</v>
      </c>
      <c r="V50" s="226"/>
      <c r="AA50" s="217" t="s">
        <v>20</v>
      </c>
      <c r="AB50" s="218"/>
      <c r="AC50" s="80"/>
      <c r="AD50" s="227" t="s">
        <v>17</v>
      </c>
      <c r="AE50" s="218"/>
    </row>
    <row r="51" spans="1:31">
      <c r="A51" s="66"/>
      <c r="B51" s="65"/>
      <c r="C51" s="66"/>
      <c r="D51" s="65"/>
      <c r="E51" s="59"/>
      <c r="F51" s="59"/>
      <c r="G51" s="59"/>
      <c r="H51" s="59"/>
      <c r="I51" s="59"/>
      <c r="J51" s="59"/>
      <c r="K51" s="87"/>
      <c r="L51" s="91"/>
      <c r="M51" s="59"/>
      <c r="N51" s="59"/>
      <c r="O51" s="59"/>
      <c r="P51" s="59"/>
      <c r="Q51" s="59"/>
      <c r="R51" s="59"/>
      <c r="S51" s="59"/>
      <c r="U51" s="217" t="s">
        <v>67</v>
      </c>
      <c r="V51" s="218"/>
      <c r="AC51" s="80"/>
    </row>
    <row r="52" spans="1:31">
      <c r="A52" s="66"/>
      <c r="B52" s="65"/>
      <c r="C52" s="66"/>
      <c r="D52" s="65"/>
      <c r="E52" s="59"/>
      <c r="F52" s="59"/>
      <c r="G52" s="59"/>
      <c r="H52" s="59"/>
      <c r="I52" s="59"/>
      <c r="J52" s="59"/>
      <c r="K52" s="87"/>
      <c r="L52" s="91"/>
      <c r="M52" s="59"/>
      <c r="N52" s="59"/>
      <c r="O52" s="59"/>
      <c r="P52" s="59"/>
      <c r="Q52" s="59"/>
      <c r="R52" s="59"/>
      <c r="S52" s="59"/>
      <c r="U52" s="66"/>
      <c r="AC52" s="80"/>
    </row>
    <row r="53" spans="1:31">
      <c r="A53" s="66"/>
      <c r="B53" s="65"/>
      <c r="C53" s="66"/>
      <c r="D53" s="65"/>
      <c r="E53" s="59"/>
      <c r="F53" s="59"/>
      <c r="G53" s="59"/>
      <c r="H53" s="59"/>
      <c r="I53" s="59"/>
      <c r="J53" s="59"/>
      <c r="K53" s="87"/>
      <c r="L53" s="61"/>
      <c r="M53" s="197"/>
      <c r="N53" s="197"/>
      <c r="O53" s="197"/>
      <c r="P53" s="59"/>
      <c r="Q53" s="59"/>
      <c r="R53" s="59"/>
      <c r="S53" s="59"/>
      <c r="U53" s="59"/>
      <c r="V53" s="205"/>
      <c r="W53" s="205"/>
      <c r="X53" s="69"/>
      <c r="Y53" s="69"/>
      <c r="Z53" s="70"/>
      <c r="AA53" s="70"/>
      <c r="AC53" s="80"/>
    </row>
    <row r="54" spans="1:31">
      <c r="A54" s="66"/>
      <c r="B54" s="65"/>
      <c r="C54" s="66"/>
      <c r="D54" s="65"/>
      <c r="E54" s="59"/>
      <c r="F54" s="59"/>
      <c r="G54" s="59"/>
      <c r="H54" s="59"/>
      <c r="I54" s="59"/>
      <c r="J54" s="59"/>
      <c r="K54" s="87"/>
      <c r="L54" s="59"/>
      <c r="M54" s="197"/>
      <c r="N54" s="197"/>
      <c r="O54" s="197"/>
      <c r="P54" s="62"/>
      <c r="Q54" s="59"/>
      <c r="R54" s="59"/>
      <c r="S54" s="59"/>
      <c r="U54" s="66"/>
      <c r="V54" s="69"/>
      <c r="W54" s="71"/>
      <c r="X54" s="69"/>
      <c r="Y54" s="69"/>
      <c r="Z54" s="70"/>
      <c r="AA54" s="70"/>
      <c r="AC54" s="80"/>
    </row>
    <row r="55" spans="1:31">
      <c r="A55" s="66"/>
      <c r="B55" s="65"/>
      <c r="C55" s="66"/>
      <c r="D55" s="65"/>
      <c r="E55" s="59"/>
      <c r="F55" s="59"/>
      <c r="G55" s="59"/>
      <c r="H55" s="59"/>
      <c r="I55" s="59"/>
      <c r="J55" s="59"/>
      <c r="K55" s="87"/>
      <c r="L55" s="94"/>
      <c r="M55" s="59"/>
      <c r="N55" s="59"/>
      <c r="O55" s="59"/>
      <c r="P55" s="59"/>
      <c r="Q55" s="59"/>
      <c r="R55" s="59"/>
      <c r="S55" s="59"/>
      <c r="U55" s="66"/>
      <c r="V55" s="69"/>
      <c r="W55" s="72"/>
      <c r="X55" s="69"/>
      <c r="Y55" s="69"/>
      <c r="Z55" s="70"/>
      <c r="AA55" s="70"/>
      <c r="AC55" s="80"/>
    </row>
    <row r="56" spans="1:31">
      <c r="A56" s="66"/>
      <c r="B56" s="65"/>
      <c r="C56" s="66"/>
      <c r="D56" s="65"/>
      <c r="E56" s="59"/>
      <c r="F56" s="59"/>
      <c r="G56" s="59"/>
      <c r="H56" s="59"/>
      <c r="I56" s="59"/>
      <c r="J56" s="59"/>
      <c r="K56" s="87"/>
      <c r="L56" s="90"/>
      <c r="M56" s="59"/>
      <c r="N56" s="59"/>
      <c r="O56" s="59"/>
      <c r="P56" s="59"/>
      <c r="Q56" s="59"/>
      <c r="R56" s="59"/>
      <c r="S56" s="59"/>
      <c r="U56" s="66"/>
      <c r="V56" s="69"/>
      <c r="W56" s="66" t="s">
        <v>50</v>
      </c>
      <c r="X56" s="206" t="str">
        <f>L23</f>
        <v>Jirásek Kryštof</v>
      </c>
      <c r="Y56" s="207"/>
      <c r="Z56" s="70"/>
      <c r="AA56" s="70"/>
      <c r="AC56" s="80"/>
    </row>
    <row r="57" spans="1:31">
      <c r="A57" s="66"/>
      <c r="B57" s="65"/>
      <c r="C57" s="66"/>
      <c r="D57" s="65"/>
      <c r="E57" s="59"/>
      <c r="F57" s="59"/>
      <c r="G57" s="59"/>
      <c r="H57" s="59"/>
      <c r="I57" s="59"/>
      <c r="J57" s="59"/>
      <c r="K57" s="87"/>
      <c r="L57" s="95"/>
      <c r="M57" s="59"/>
      <c r="N57" s="59"/>
      <c r="O57" s="59"/>
      <c r="P57" s="59"/>
      <c r="Q57" s="59"/>
      <c r="R57" s="59"/>
      <c r="S57" s="59"/>
      <c r="U57" s="66"/>
      <c r="V57" s="69"/>
      <c r="W57" s="72"/>
      <c r="X57" s="69"/>
      <c r="Y57" s="71"/>
      <c r="Z57" s="70"/>
      <c r="AA57" s="70"/>
      <c r="AC57" s="80"/>
    </row>
    <row r="58" spans="1:31">
      <c r="A58" s="66"/>
      <c r="B58" s="65"/>
      <c r="C58" s="66"/>
      <c r="D58" s="65"/>
      <c r="E58" s="59"/>
      <c r="F58" s="59"/>
      <c r="G58" s="59"/>
      <c r="H58" s="59"/>
      <c r="I58" s="59"/>
      <c r="J58" s="59"/>
      <c r="K58" s="87"/>
      <c r="L58" s="94"/>
      <c r="M58" s="59"/>
      <c r="N58" s="59"/>
      <c r="O58" s="59"/>
      <c r="P58" s="59"/>
      <c r="Q58" s="59"/>
      <c r="R58" s="59"/>
      <c r="S58" s="59"/>
      <c r="U58" s="66"/>
      <c r="V58" s="69"/>
      <c r="W58" s="72"/>
      <c r="X58" s="69"/>
      <c r="Y58" s="72"/>
      <c r="Z58" s="70"/>
      <c r="AA58" s="70"/>
      <c r="AC58" s="80"/>
    </row>
    <row r="59" spans="1:31">
      <c r="A59" s="66"/>
      <c r="B59" s="65"/>
      <c r="C59" s="66"/>
      <c r="D59" s="65"/>
      <c r="E59" s="59"/>
      <c r="F59" s="59"/>
      <c r="G59" s="59"/>
      <c r="H59" s="59"/>
      <c r="I59" s="59"/>
      <c r="J59" s="59"/>
      <c r="K59" s="87"/>
      <c r="L59" s="91"/>
      <c r="M59" s="92"/>
      <c r="N59" s="93"/>
      <c r="O59" s="92"/>
      <c r="P59" s="59"/>
      <c r="Q59" s="59"/>
      <c r="R59" s="59"/>
      <c r="S59" s="59"/>
      <c r="U59" s="66"/>
      <c r="V59" s="205"/>
      <c r="W59" s="208"/>
      <c r="X59" s="69"/>
      <c r="Y59" s="72"/>
      <c r="Z59" s="70"/>
      <c r="AA59" s="70"/>
      <c r="AC59" s="80"/>
    </row>
    <row r="60" spans="1:31">
      <c r="A60" s="66"/>
      <c r="B60" s="65"/>
      <c r="C60" s="66"/>
      <c r="D60" s="65"/>
      <c r="E60" s="59"/>
      <c r="F60" s="59"/>
      <c r="G60" s="59"/>
      <c r="H60" s="59"/>
      <c r="I60" s="59"/>
      <c r="J60" s="59"/>
      <c r="K60" s="87"/>
      <c r="L60" s="91"/>
      <c r="M60" s="59"/>
      <c r="N60" s="59"/>
      <c r="O60" s="59"/>
      <c r="P60" s="59"/>
      <c r="Q60" s="59"/>
      <c r="R60" s="59"/>
      <c r="S60" s="59"/>
      <c r="U60" s="66"/>
      <c r="V60" s="69"/>
      <c r="W60" s="75"/>
      <c r="X60" s="76"/>
      <c r="Y60" s="72"/>
      <c r="Z60" s="70"/>
      <c r="AA60" s="70"/>
      <c r="AC60" s="80"/>
    </row>
    <row r="61" spans="1:31">
      <c r="A61" s="66"/>
      <c r="B61" s="65"/>
      <c r="C61" s="66"/>
      <c r="D61" s="65"/>
      <c r="E61" s="59"/>
      <c r="F61" s="59"/>
      <c r="G61" s="59"/>
      <c r="H61" s="59"/>
      <c r="I61" s="59"/>
      <c r="J61" s="59"/>
      <c r="K61" s="87"/>
      <c r="L61" s="91"/>
      <c r="M61" s="59"/>
      <c r="N61" s="59"/>
      <c r="O61" s="59"/>
      <c r="P61" s="59"/>
      <c r="Q61" s="59"/>
      <c r="R61" s="59"/>
      <c r="S61" s="59"/>
      <c r="U61" s="66"/>
      <c r="V61" s="69"/>
      <c r="W61" s="76"/>
      <c r="X61" s="76"/>
      <c r="Y61" s="72"/>
      <c r="Z61" s="70"/>
      <c r="AA61" s="70"/>
      <c r="AC61" s="80"/>
    </row>
    <row r="62" spans="1:31">
      <c r="A62" s="66"/>
      <c r="B62" s="65"/>
      <c r="C62" s="66"/>
      <c r="D62" s="65"/>
      <c r="E62" s="59"/>
      <c r="F62" s="59"/>
      <c r="G62" s="59"/>
      <c r="H62" s="59"/>
      <c r="I62" s="59"/>
      <c r="J62" s="59"/>
      <c r="K62" s="87"/>
      <c r="L62" s="91"/>
      <c r="M62" s="59"/>
      <c r="N62" s="59"/>
      <c r="O62" s="59"/>
      <c r="P62" s="59"/>
      <c r="Q62" s="59"/>
      <c r="R62" s="59"/>
      <c r="S62" s="59"/>
      <c r="T62" s="65"/>
      <c r="U62" s="230"/>
      <c r="V62" s="230"/>
      <c r="W62" s="210"/>
      <c r="X62" s="210"/>
      <c r="Y62" s="72"/>
      <c r="Z62" s="206" t="str">
        <f>X56</f>
        <v>Jirásek Kryštof</v>
      </c>
      <c r="AA62" s="207"/>
      <c r="AC62" s="80"/>
    </row>
    <row r="63" spans="1:31">
      <c r="A63" s="66"/>
      <c r="B63" s="65"/>
      <c r="C63" s="66"/>
      <c r="D63" s="65"/>
      <c r="E63" s="59"/>
      <c r="F63" s="59"/>
      <c r="G63" s="59"/>
      <c r="H63" s="59"/>
      <c r="I63" s="59"/>
      <c r="J63" s="59"/>
      <c r="K63" s="87"/>
      <c r="L63" s="61"/>
      <c r="M63" s="197"/>
      <c r="N63" s="197"/>
      <c r="O63" s="197"/>
      <c r="P63" s="59"/>
      <c r="Q63" s="59"/>
      <c r="R63" s="59"/>
      <c r="S63" s="59"/>
      <c r="U63" s="209"/>
      <c r="V63" s="209"/>
      <c r="W63" s="221"/>
      <c r="X63" s="221"/>
      <c r="Y63" s="72"/>
      <c r="Z63" s="228"/>
      <c r="AA63" s="231"/>
      <c r="AC63" s="80"/>
    </row>
    <row r="64" spans="1:31">
      <c r="A64" s="66"/>
      <c r="B64" s="65"/>
      <c r="C64" s="66"/>
      <c r="D64" s="65"/>
      <c r="E64" s="59"/>
      <c r="F64" s="59"/>
      <c r="G64" s="59"/>
      <c r="H64" s="59"/>
      <c r="I64" s="59"/>
      <c r="J64" s="59"/>
      <c r="K64" s="87"/>
      <c r="L64" s="59"/>
      <c r="M64" s="197"/>
      <c r="N64" s="197"/>
      <c r="O64" s="197"/>
      <c r="P64" s="62"/>
      <c r="Q64" s="59"/>
      <c r="R64" s="59"/>
      <c r="S64" s="59"/>
      <c r="U64" s="66"/>
      <c r="V64" s="69"/>
      <c r="W64" s="69"/>
      <c r="X64" s="69"/>
      <c r="Y64" s="72"/>
      <c r="Z64" s="78"/>
      <c r="AA64" s="79"/>
      <c r="AC64" s="80"/>
    </row>
    <row r="65" spans="1:29">
      <c r="A65" s="66"/>
      <c r="B65" s="65"/>
      <c r="C65" s="66"/>
      <c r="D65" s="65"/>
      <c r="E65" s="59"/>
      <c r="F65" s="59"/>
      <c r="G65" s="59"/>
      <c r="H65" s="59"/>
      <c r="I65" s="59"/>
      <c r="J65" s="59"/>
      <c r="K65" s="87"/>
      <c r="L65" s="96"/>
      <c r="M65" s="59"/>
      <c r="N65" s="59"/>
      <c r="O65" s="59"/>
      <c r="P65" s="59"/>
      <c r="Q65" s="59"/>
      <c r="R65" s="59"/>
      <c r="S65" s="59"/>
      <c r="U65" s="66"/>
      <c r="V65" s="205"/>
      <c r="W65" s="205"/>
      <c r="X65" s="69"/>
      <c r="Y65" s="72"/>
      <c r="Z65" s="78"/>
      <c r="AA65" s="79"/>
      <c r="AC65" s="80"/>
    </row>
    <row r="66" spans="1:29">
      <c r="A66" s="66"/>
      <c r="B66" s="65"/>
      <c r="C66" s="66"/>
      <c r="D66" s="65"/>
      <c r="E66" s="59"/>
      <c r="F66" s="59"/>
      <c r="G66" s="59"/>
      <c r="H66" s="59"/>
      <c r="I66" s="59"/>
      <c r="J66" s="59"/>
      <c r="K66" s="87"/>
      <c r="L66" s="90"/>
      <c r="M66" s="59"/>
      <c r="N66" s="59"/>
      <c r="O66" s="59"/>
      <c r="P66" s="59"/>
      <c r="Q66" s="59"/>
      <c r="R66" s="59"/>
      <c r="S66" s="59"/>
      <c r="U66" s="66"/>
      <c r="V66" s="69"/>
      <c r="W66" s="71"/>
      <c r="X66" s="69"/>
      <c r="Y66" s="72"/>
      <c r="Z66" s="78"/>
      <c r="AA66" s="79"/>
      <c r="AC66" s="80"/>
    </row>
    <row r="67" spans="1:29">
      <c r="A67" s="66"/>
      <c r="B67" s="65"/>
      <c r="C67" s="66"/>
      <c r="D67" s="65"/>
      <c r="E67" s="59"/>
      <c r="F67" s="59"/>
      <c r="G67" s="59"/>
      <c r="H67" s="59"/>
      <c r="I67" s="59"/>
      <c r="J67" s="59"/>
      <c r="K67" s="87"/>
      <c r="L67" s="96"/>
      <c r="M67" s="59"/>
      <c r="N67" s="59"/>
      <c r="O67" s="59"/>
      <c r="P67" s="59"/>
      <c r="Q67" s="59"/>
      <c r="R67" s="59"/>
      <c r="S67" s="59"/>
      <c r="U67" s="66"/>
      <c r="V67" s="69"/>
      <c r="W67" s="72"/>
      <c r="X67" s="69"/>
      <c r="Y67" s="72"/>
      <c r="Z67" s="78"/>
      <c r="AA67" s="79"/>
      <c r="AC67" s="80"/>
    </row>
    <row r="68" spans="1:29">
      <c r="A68" s="66"/>
      <c r="B68" s="65"/>
      <c r="C68" s="66"/>
      <c r="D68" s="65"/>
      <c r="E68" s="59"/>
      <c r="F68" s="59"/>
      <c r="G68" s="59"/>
      <c r="H68" s="59"/>
      <c r="I68" s="59"/>
      <c r="J68" s="59"/>
      <c r="K68" s="87"/>
      <c r="L68" s="90"/>
      <c r="M68" s="59"/>
      <c r="N68" s="59"/>
      <c r="O68" s="59"/>
      <c r="P68" s="59"/>
      <c r="Q68" s="59"/>
      <c r="R68" s="59"/>
      <c r="S68" s="59"/>
      <c r="U68" s="66"/>
      <c r="V68" s="69"/>
      <c r="W68" s="72" t="s">
        <v>51</v>
      </c>
      <c r="X68" s="219" t="str">
        <f>L34</f>
        <v>Chovanec Matěj</v>
      </c>
      <c r="Y68" s="224"/>
      <c r="Z68" s="78"/>
      <c r="AA68" s="79"/>
      <c r="AC68" s="80"/>
    </row>
    <row r="69" spans="1:29">
      <c r="A69" s="66"/>
      <c r="B69" s="65"/>
      <c r="C69" s="66"/>
      <c r="D69" s="65"/>
      <c r="E69" s="59"/>
      <c r="F69" s="59"/>
      <c r="G69" s="59"/>
      <c r="H69" s="59"/>
      <c r="I69" s="59"/>
      <c r="J69" s="59"/>
      <c r="K69" s="87"/>
      <c r="L69" s="91"/>
      <c r="M69" s="92"/>
      <c r="N69" s="93"/>
      <c r="O69" s="92"/>
      <c r="P69" s="59"/>
      <c r="Q69" s="59"/>
      <c r="R69" s="59"/>
      <c r="S69" s="59"/>
      <c r="U69" s="66"/>
      <c r="V69" s="69"/>
      <c r="W69" s="72"/>
      <c r="X69" s="69"/>
      <c r="Y69" s="75"/>
      <c r="Z69" s="78"/>
      <c r="AA69" s="79"/>
      <c r="AC69" s="80"/>
    </row>
    <row r="70" spans="1:29">
      <c r="A70" s="66"/>
      <c r="B70" s="65"/>
      <c r="C70" s="66"/>
      <c r="D70" s="65"/>
      <c r="E70" s="59"/>
      <c r="F70" s="59"/>
      <c r="G70" s="59"/>
      <c r="H70" s="59"/>
      <c r="I70" s="59"/>
      <c r="J70" s="59"/>
      <c r="K70" s="87"/>
      <c r="L70" s="91"/>
      <c r="M70" s="59"/>
      <c r="N70" s="59"/>
      <c r="O70" s="59"/>
      <c r="P70" s="59"/>
      <c r="Q70" s="59"/>
      <c r="R70" s="59"/>
      <c r="S70" s="59"/>
      <c r="U70" s="66"/>
      <c r="V70" s="69"/>
      <c r="W70" s="72"/>
      <c r="X70" s="69"/>
      <c r="Y70" s="76"/>
      <c r="Z70" s="78"/>
      <c r="AA70" s="79"/>
      <c r="AC70" s="80"/>
    </row>
    <row r="71" spans="1:29">
      <c r="A71" s="66"/>
      <c r="B71" s="65"/>
      <c r="C71" s="66"/>
      <c r="D71" s="65"/>
      <c r="E71" s="59"/>
      <c r="F71" s="59"/>
      <c r="G71" s="59"/>
      <c r="H71" s="59"/>
      <c r="I71" s="59"/>
      <c r="J71" s="59"/>
      <c r="K71" s="87"/>
      <c r="L71" s="91"/>
      <c r="M71" s="59"/>
      <c r="N71" s="59"/>
      <c r="O71" s="59"/>
      <c r="P71" s="59"/>
      <c r="Q71" s="59"/>
      <c r="R71" s="59"/>
      <c r="S71" s="59"/>
      <c r="U71" s="66"/>
      <c r="V71" s="205"/>
      <c r="W71" s="208"/>
      <c r="X71" s="69"/>
      <c r="Y71" s="69"/>
      <c r="Z71" s="78"/>
      <c r="AA71" s="79"/>
      <c r="AC71" s="80"/>
    </row>
    <row r="72" spans="1:29">
      <c r="A72" s="66"/>
      <c r="B72" s="65"/>
      <c r="C72" s="66"/>
      <c r="D72" s="65"/>
      <c r="E72" s="59"/>
      <c r="F72" s="59"/>
      <c r="G72" s="59"/>
      <c r="H72" s="59"/>
      <c r="I72" s="59"/>
      <c r="J72" s="59"/>
      <c r="K72" s="87"/>
      <c r="L72" s="61"/>
      <c r="M72" s="197"/>
      <c r="N72" s="197"/>
      <c r="O72" s="197"/>
      <c r="P72" s="59"/>
      <c r="Q72" s="59"/>
      <c r="R72" s="59"/>
      <c r="S72" s="59"/>
      <c r="U72" s="66"/>
      <c r="Z72" s="66"/>
      <c r="AA72" s="80"/>
      <c r="AC72" s="80"/>
    </row>
    <row r="73" spans="1:29">
      <c r="A73" s="66"/>
      <c r="B73" s="65"/>
      <c r="C73" s="66"/>
      <c r="D73" s="65"/>
      <c r="E73" s="59"/>
      <c r="F73" s="59"/>
      <c r="G73" s="59"/>
      <c r="H73" s="59"/>
      <c r="I73" s="59"/>
      <c r="J73" s="59"/>
      <c r="K73" s="87"/>
      <c r="L73" s="59"/>
      <c r="M73" s="197"/>
      <c r="N73" s="197"/>
      <c r="O73" s="197"/>
      <c r="P73" s="62"/>
      <c r="Q73" s="59"/>
      <c r="R73" s="59"/>
      <c r="S73" s="59"/>
      <c r="U73" s="66"/>
      <c r="Z73" s="66"/>
      <c r="AA73" s="80"/>
      <c r="AC73" s="80"/>
    </row>
    <row r="74" spans="1:29">
      <c r="A74" s="66"/>
      <c r="B74" s="65"/>
      <c r="C74" s="66"/>
      <c r="D74" s="65"/>
      <c r="E74" s="59"/>
      <c r="F74" s="59"/>
      <c r="G74" s="59"/>
      <c r="H74" s="59"/>
      <c r="I74" s="59"/>
      <c r="J74" s="59"/>
      <c r="K74" s="87"/>
      <c r="L74" s="96"/>
      <c r="M74" s="59"/>
      <c r="N74" s="59"/>
      <c r="O74" s="59"/>
      <c r="P74" s="59"/>
      <c r="Q74" s="59"/>
      <c r="R74" s="59"/>
      <c r="S74" s="59"/>
      <c r="U74" s="66"/>
      <c r="Y74" s="215"/>
      <c r="Z74" s="215"/>
      <c r="AA74" s="80"/>
      <c r="AB74" s="216" t="str">
        <f>Z86</f>
        <v>Ježek Kryštof</v>
      </c>
      <c r="AC74" s="232"/>
    </row>
    <row r="75" spans="1:29">
      <c r="A75" s="66"/>
      <c r="B75" s="65"/>
      <c r="C75" s="66"/>
      <c r="D75" s="65"/>
      <c r="E75" s="59"/>
      <c r="F75" s="59"/>
      <c r="G75" s="59"/>
      <c r="H75" s="59"/>
      <c r="I75" s="59"/>
      <c r="J75" s="59"/>
      <c r="K75" s="87"/>
      <c r="L75" s="90"/>
      <c r="M75" s="59"/>
      <c r="N75" s="59"/>
      <c r="O75" s="59"/>
      <c r="P75" s="59"/>
      <c r="Q75" s="59"/>
      <c r="R75" s="59"/>
      <c r="S75" s="59"/>
      <c r="U75" s="66"/>
      <c r="Y75" s="217" t="s">
        <v>66</v>
      </c>
      <c r="Z75" s="218"/>
      <c r="AA75" s="80"/>
    </row>
    <row r="76" spans="1:29">
      <c r="A76" s="66"/>
      <c r="B76" s="65"/>
      <c r="C76" s="66"/>
      <c r="D76" s="65"/>
      <c r="E76" s="59"/>
      <c r="F76" s="59"/>
      <c r="G76" s="59"/>
      <c r="H76" s="59"/>
      <c r="I76" s="59"/>
      <c r="J76" s="59"/>
      <c r="K76" s="87"/>
      <c r="L76" s="96"/>
      <c r="M76" s="59"/>
      <c r="N76" s="59"/>
      <c r="O76" s="59"/>
      <c r="P76" s="59"/>
      <c r="Q76" s="59"/>
      <c r="R76" s="59"/>
      <c r="S76" s="59"/>
      <c r="U76" s="66"/>
      <c r="Z76" s="66"/>
      <c r="AA76" s="80"/>
    </row>
    <row r="77" spans="1:29">
      <c r="A77" s="66"/>
      <c r="B77" s="65"/>
      <c r="C77" s="66"/>
      <c r="D77" s="65"/>
      <c r="E77" s="59"/>
      <c r="F77" s="59"/>
      <c r="G77" s="59"/>
      <c r="H77" s="59"/>
      <c r="I77" s="59"/>
      <c r="J77" s="59"/>
      <c r="K77" s="87"/>
      <c r="L77" s="90"/>
      <c r="M77" s="59"/>
      <c r="N77" s="59"/>
      <c r="O77" s="59"/>
      <c r="P77" s="59"/>
      <c r="Q77" s="59"/>
      <c r="R77" s="59"/>
      <c r="S77" s="59"/>
      <c r="U77" s="66" t="s">
        <v>52</v>
      </c>
      <c r="V77" s="207" t="str">
        <f>L26</f>
        <v>Krupička Lukáš</v>
      </c>
      <c r="W77" s="207"/>
      <c r="X77" s="69"/>
      <c r="Y77" s="69"/>
      <c r="Z77" s="78"/>
      <c r="AA77" s="79"/>
    </row>
    <row r="78" spans="1:29">
      <c r="A78" s="66"/>
      <c r="B78" s="65"/>
      <c r="C78" s="66"/>
      <c r="D78" s="65"/>
      <c r="E78" s="59"/>
      <c r="F78" s="59"/>
      <c r="G78" s="59"/>
      <c r="H78" s="59"/>
      <c r="I78" s="59"/>
      <c r="J78" s="59"/>
      <c r="K78" s="87"/>
      <c r="L78" s="91"/>
      <c r="M78" s="92"/>
      <c r="N78" s="93"/>
      <c r="O78" s="92"/>
      <c r="P78" s="59"/>
      <c r="Q78" s="59"/>
      <c r="R78" s="59"/>
      <c r="S78" s="59"/>
      <c r="U78" s="66"/>
      <c r="V78" s="69"/>
      <c r="W78" s="72"/>
      <c r="X78" s="69"/>
      <c r="Y78" s="69"/>
      <c r="Z78" s="78"/>
      <c r="AA78" s="79"/>
    </row>
    <row r="79" spans="1:29">
      <c r="A79" s="66"/>
      <c r="B79" s="65"/>
      <c r="C79" s="66"/>
      <c r="D79" s="65"/>
      <c r="E79" s="59"/>
      <c r="F79" s="59"/>
      <c r="G79" s="59"/>
      <c r="H79" s="59"/>
      <c r="I79" s="59"/>
      <c r="J79" s="59"/>
      <c r="K79" s="87"/>
      <c r="L79" s="91"/>
      <c r="M79" s="59"/>
      <c r="N79" s="59"/>
      <c r="O79" s="59"/>
      <c r="P79" s="59"/>
      <c r="Q79" s="59"/>
      <c r="R79" s="59"/>
      <c r="S79" s="59"/>
      <c r="U79" s="66"/>
      <c r="V79" s="69"/>
      <c r="W79" s="72"/>
      <c r="X79" s="69"/>
      <c r="Y79" s="69"/>
      <c r="Z79" s="78"/>
      <c r="AA79" s="79"/>
    </row>
    <row r="80" spans="1:29">
      <c r="A80" s="66"/>
      <c r="B80" s="65"/>
      <c r="C80" s="66"/>
      <c r="D80" s="65"/>
      <c r="E80" s="59"/>
      <c r="F80" s="59"/>
      <c r="G80" s="59"/>
      <c r="H80" s="59"/>
      <c r="I80" s="59"/>
      <c r="J80" s="59"/>
      <c r="K80" s="87"/>
      <c r="L80" s="91"/>
      <c r="M80" s="59"/>
      <c r="N80" s="59"/>
      <c r="O80" s="59"/>
      <c r="P80" s="59"/>
      <c r="Q80" s="59"/>
      <c r="R80" s="59"/>
      <c r="S80" s="59"/>
      <c r="U80" s="66"/>
      <c r="V80" s="69"/>
      <c r="W80" s="66"/>
      <c r="X80" s="206" t="str">
        <f>V83</f>
        <v>Křivánek Jiří</v>
      </c>
      <c r="Y80" s="207"/>
      <c r="Z80" s="78"/>
      <c r="AA80" s="79"/>
    </row>
    <row r="81" spans="1:27">
      <c r="A81" s="66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U81" s="66"/>
      <c r="V81" s="69"/>
      <c r="W81" s="72"/>
      <c r="X81" s="69"/>
      <c r="Y81" s="71"/>
      <c r="Z81" s="78"/>
      <c r="AA81" s="79"/>
    </row>
    <row r="82" spans="1:27">
      <c r="A82" s="66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U82" s="66"/>
      <c r="V82" s="69"/>
      <c r="W82" s="72"/>
      <c r="X82" s="69"/>
      <c r="Y82" s="72"/>
      <c r="Z82" s="78"/>
      <c r="AA82" s="79"/>
    </row>
    <row r="83" spans="1:27">
      <c r="A83" s="66"/>
      <c r="U83" s="66" t="s">
        <v>18</v>
      </c>
      <c r="V83" s="205" t="str">
        <f>L6</f>
        <v>Křivánek Jiří</v>
      </c>
      <c r="W83" s="208"/>
      <c r="X83" s="69"/>
      <c r="Y83" s="72"/>
      <c r="Z83" s="78"/>
      <c r="AA83" s="79"/>
    </row>
    <row r="84" spans="1:27">
      <c r="A84" s="66"/>
      <c r="U84" s="66"/>
      <c r="V84" s="69"/>
      <c r="W84" s="75"/>
      <c r="X84" s="76"/>
      <c r="Y84" s="72"/>
      <c r="Z84" s="78"/>
      <c r="AA84" s="79"/>
    </row>
    <row r="85" spans="1:27">
      <c r="A85" s="66"/>
      <c r="U85" s="66"/>
      <c r="V85" s="69"/>
      <c r="W85" s="76"/>
      <c r="X85" s="76"/>
      <c r="Y85" s="72"/>
      <c r="Z85" s="78"/>
      <c r="AA85" s="79"/>
    </row>
    <row r="86" spans="1:27">
      <c r="A86" s="66"/>
      <c r="U86" s="214"/>
      <c r="V86" s="214"/>
      <c r="W86" s="210"/>
      <c r="X86" s="210"/>
      <c r="Y86" s="72"/>
      <c r="Z86" s="233" t="str">
        <f>X92</f>
        <v>Ježek Kryštof</v>
      </c>
      <c r="AA86" s="234"/>
    </row>
    <row r="87" spans="1:27">
      <c r="A87" s="66"/>
      <c r="U87" s="209"/>
      <c r="V87" s="209"/>
      <c r="W87" s="221"/>
      <c r="X87" s="221"/>
      <c r="Y87" s="72"/>
      <c r="Z87" s="228"/>
      <c r="AA87" s="229"/>
    </row>
    <row r="88" spans="1:27">
      <c r="A88" s="66"/>
      <c r="U88" s="66"/>
      <c r="V88" s="69"/>
      <c r="W88" s="69"/>
      <c r="X88" s="69"/>
      <c r="Y88" s="72"/>
      <c r="Z88" s="70"/>
      <c r="AA88" s="70"/>
    </row>
    <row r="89" spans="1:27">
      <c r="A89" s="66"/>
      <c r="U89" s="66"/>
      <c r="V89" s="205"/>
      <c r="W89" s="205"/>
      <c r="X89" s="69"/>
      <c r="Y89" s="72"/>
      <c r="Z89" s="70"/>
      <c r="AA89" s="70"/>
    </row>
    <row r="90" spans="1:27">
      <c r="U90" s="66"/>
      <c r="V90" s="69"/>
      <c r="W90" s="71"/>
      <c r="X90" s="69"/>
      <c r="Y90" s="72"/>
      <c r="Z90" s="70"/>
      <c r="AA90" s="70"/>
    </row>
    <row r="91" spans="1:27">
      <c r="U91" s="66"/>
      <c r="V91" s="69"/>
      <c r="W91" s="72"/>
      <c r="X91" s="69"/>
      <c r="Y91" s="72"/>
      <c r="Z91" s="70"/>
      <c r="AA91" s="70"/>
    </row>
    <row r="92" spans="1:27">
      <c r="U92" s="66"/>
      <c r="V92" s="69"/>
      <c r="W92" s="66" t="s">
        <v>53</v>
      </c>
      <c r="X92" s="219" t="str">
        <f>L15</f>
        <v>Ježek Kryštof</v>
      </c>
      <c r="Y92" s="224"/>
      <c r="Z92" s="70"/>
      <c r="AA92" s="70"/>
    </row>
    <row r="93" spans="1:27">
      <c r="U93" s="66"/>
      <c r="V93" s="69"/>
      <c r="W93" s="72"/>
      <c r="X93" s="69"/>
      <c r="Y93" s="75"/>
      <c r="Z93" s="70"/>
      <c r="AA93" s="70"/>
    </row>
    <row r="94" spans="1:27">
      <c r="U94" s="66"/>
      <c r="V94" s="69"/>
      <c r="W94" s="72"/>
      <c r="X94" s="69"/>
      <c r="Y94" s="76"/>
      <c r="Z94" s="70"/>
      <c r="AA94" s="70"/>
    </row>
    <row r="95" spans="1:27">
      <c r="U95" s="66"/>
      <c r="V95" s="205"/>
      <c r="W95" s="208"/>
      <c r="X95" s="69"/>
      <c r="Y95" s="69"/>
      <c r="Z95" s="70"/>
      <c r="AA95" s="70"/>
    </row>
    <row r="96" spans="1:27">
      <c r="U96" s="66"/>
    </row>
    <row r="97" spans="21:27">
      <c r="U97" s="66"/>
    </row>
    <row r="98" spans="21:27">
      <c r="U98" s="66"/>
    </row>
    <row r="99" spans="21:27">
      <c r="U99" s="66"/>
      <c r="Y99" s="200" t="s">
        <v>62</v>
      </c>
      <c r="Z99" s="200"/>
      <c r="AA99" s="200"/>
    </row>
    <row r="100" spans="21:27">
      <c r="U100" s="66"/>
    </row>
    <row r="101" spans="21:27">
      <c r="U101" s="66"/>
      <c r="V101" s="205"/>
      <c r="W101" s="205"/>
      <c r="X101" s="69"/>
      <c r="Y101" s="69"/>
      <c r="Z101" s="70"/>
      <c r="AA101" s="70"/>
    </row>
    <row r="102" spans="21:27">
      <c r="U102" s="66"/>
      <c r="V102" s="69"/>
      <c r="W102" s="71"/>
      <c r="X102" s="69"/>
      <c r="Y102" s="69"/>
      <c r="Z102" s="70"/>
      <c r="AA102" s="70"/>
    </row>
    <row r="103" spans="21:27">
      <c r="U103" s="66"/>
      <c r="V103" s="69"/>
      <c r="W103" s="72"/>
      <c r="X103" s="69"/>
      <c r="Y103" s="69"/>
      <c r="Z103" s="70"/>
      <c r="AA103" s="70"/>
    </row>
    <row r="104" spans="21:27">
      <c r="U104" s="66"/>
      <c r="V104" s="69"/>
      <c r="W104" s="66" t="s">
        <v>19</v>
      </c>
      <c r="X104" s="206" t="str">
        <f>L7</f>
        <v>Prchlík Kryštof</v>
      </c>
      <c r="Y104" s="207"/>
      <c r="Z104" s="70"/>
      <c r="AA104" s="70"/>
    </row>
    <row r="105" spans="21:27">
      <c r="U105" s="66"/>
      <c r="V105" s="69"/>
      <c r="W105" s="72"/>
      <c r="X105" s="69"/>
      <c r="Y105" s="71"/>
      <c r="Z105" s="70"/>
      <c r="AA105" s="70"/>
    </row>
    <row r="106" spans="21:27">
      <c r="U106" s="66"/>
      <c r="V106" s="69"/>
      <c r="W106" s="72"/>
      <c r="X106" s="69"/>
      <c r="Y106" s="72"/>
      <c r="Z106" s="70"/>
      <c r="AA106" s="70"/>
    </row>
    <row r="107" spans="21:27">
      <c r="U107" s="66"/>
      <c r="V107" s="205"/>
      <c r="W107" s="208"/>
      <c r="X107" s="69"/>
      <c r="Y107" s="72"/>
      <c r="Z107" s="70"/>
      <c r="AA107" s="70"/>
    </row>
    <row r="108" spans="21:27">
      <c r="U108" s="66"/>
      <c r="V108" s="69"/>
      <c r="W108" s="75"/>
      <c r="X108" s="76"/>
      <c r="Y108" s="72"/>
      <c r="Z108" s="70"/>
      <c r="AA108" s="70"/>
    </row>
    <row r="109" spans="21:27">
      <c r="U109" s="66"/>
      <c r="V109" s="69"/>
      <c r="W109" s="76"/>
      <c r="X109" s="76"/>
      <c r="Y109" s="72"/>
      <c r="Z109" s="70"/>
      <c r="AA109" s="70"/>
    </row>
    <row r="110" spans="21:27">
      <c r="U110" s="214"/>
      <c r="V110" s="214"/>
      <c r="W110" s="210"/>
      <c r="X110" s="210"/>
      <c r="Y110" s="72"/>
      <c r="Z110" s="233" t="str">
        <f>X104</f>
        <v>Prchlík Kryštof</v>
      </c>
      <c r="AA110" s="235"/>
    </row>
    <row r="111" spans="21:27">
      <c r="U111" s="209"/>
      <c r="V111" s="209"/>
      <c r="W111" s="221"/>
      <c r="X111" s="221"/>
      <c r="Y111" s="72"/>
      <c r="Z111" s="228"/>
      <c r="AA111" s="231"/>
    </row>
    <row r="112" spans="21:27">
      <c r="U112" s="66"/>
      <c r="V112" s="69"/>
      <c r="W112" s="69"/>
      <c r="X112" s="69"/>
      <c r="Y112" s="72"/>
      <c r="Z112" s="78"/>
      <c r="AA112" s="79"/>
    </row>
    <row r="113" spans="21:29">
      <c r="U113" s="66"/>
      <c r="V113" s="205"/>
      <c r="W113" s="205"/>
      <c r="X113" s="69"/>
      <c r="Y113" s="72"/>
      <c r="Z113" s="78"/>
      <c r="AA113" s="79"/>
    </row>
    <row r="114" spans="21:29">
      <c r="U114" s="66"/>
      <c r="V114" s="69"/>
      <c r="W114" s="71"/>
      <c r="X114" s="69"/>
      <c r="Y114" s="72"/>
      <c r="Z114" s="78"/>
      <c r="AA114" s="79"/>
    </row>
    <row r="115" spans="21:29">
      <c r="U115" s="66"/>
      <c r="V115" s="69"/>
      <c r="W115" s="72"/>
      <c r="X115" s="69"/>
      <c r="Y115" s="72"/>
      <c r="Z115" s="78"/>
      <c r="AA115" s="79"/>
    </row>
    <row r="116" spans="21:29">
      <c r="U116" s="66"/>
      <c r="V116" s="69"/>
      <c r="W116" s="72" t="s">
        <v>54</v>
      </c>
      <c r="X116" s="219" t="str">
        <f>L27</f>
        <v>Kobes Antonín</v>
      </c>
      <c r="Y116" s="224"/>
      <c r="Z116" s="78"/>
      <c r="AA116" s="79"/>
    </row>
    <row r="117" spans="21:29">
      <c r="U117" s="66"/>
      <c r="V117" s="69"/>
      <c r="W117" s="72"/>
      <c r="X117" s="69"/>
      <c r="Y117" s="75"/>
      <c r="Z117" s="78"/>
      <c r="AA117" s="79"/>
    </row>
    <row r="118" spans="21:29">
      <c r="U118" s="66"/>
      <c r="V118" s="69"/>
      <c r="W118" s="72"/>
      <c r="X118" s="69"/>
      <c r="Y118" s="76"/>
      <c r="Z118" s="78"/>
      <c r="AA118" s="79"/>
    </row>
    <row r="119" spans="21:29">
      <c r="U119" s="66"/>
      <c r="V119" s="205"/>
      <c r="W119" s="208"/>
      <c r="X119" s="69"/>
      <c r="Y119" s="69"/>
      <c r="Z119" s="78"/>
      <c r="AA119" s="79"/>
    </row>
    <row r="120" spans="21:29">
      <c r="U120" s="66"/>
      <c r="Z120" s="66"/>
      <c r="AA120" s="80"/>
    </row>
    <row r="121" spans="21:29">
      <c r="U121" s="66"/>
      <c r="Z121" s="66"/>
      <c r="AA121" s="80"/>
    </row>
    <row r="122" spans="21:29">
      <c r="U122" s="66"/>
      <c r="Y122" s="215" t="str">
        <f>X140</f>
        <v>Holman Václav</v>
      </c>
      <c r="Z122" s="215"/>
      <c r="AA122" s="80"/>
      <c r="AB122" s="216" t="str">
        <f>Z134</f>
        <v>Matuška Jiří</v>
      </c>
      <c r="AC122" s="215"/>
    </row>
    <row r="123" spans="21:29">
      <c r="U123" s="66"/>
      <c r="Y123" s="217" t="s">
        <v>65</v>
      </c>
      <c r="Z123" s="218"/>
      <c r="AA123" s="80"/>
      <c r="AC123" s="83"/>
    </row>
    <row r="124" spans="21:29">
      <c r="U124" s="66"/>
      <c r="Z124" s="66"/>
      <c r="AA124" s="80"/>
      <c r="AC124" s="80"/>
    </row>
    <row r="125" spans="21:29">
      <c r="U125" s="66"/>
      <c r="V125" s="205"/>
      <c r="W125" s="205"/>
      <c r="X125" s="69"/>
      <c r="Y125" s="69"/>
      <c r="Z125" s="78"/>
      <c r="AA125" s="79"/>
      <c r="AC125" s="80"/>
    </row>
    <row r="126" spans="21:29">
      <c r="U126" s="66"/>
      <c r="V126" s="69"/>
      <c r="W126" s="72"/>
      <c r="X126" s="69"/>
      <c r="Y126" s="69"/>
      <c r="Z126" s="78"/>
      <c r="AA126" s="79"/>
      <c r="AC126" s="80"/>
    </row>
    <row r="127" spans="21:29">
      <c r="U127" s="66"/>
      <c r="V127" s="69"/>
      <c r="W127" s="72"/>
      <c r="X127" s="69"/>
      <c r="Y127" s="69"/>
      <c r="Z127" s="78"/>
      <c r="AA127" s="79"/>
      <c r="AC127" s="80"/>
    </row>
    <row r="128" spans="21:29">
      <c r="U128" s="66"/>
      <c r="V128" s="69"/>
      <c r="W128" s="66" t="s">
        <v>55</v>
      </c>
      <c r="X128" s="206" t="str">
        <f>L17</f>
        <v>Matuška Jiří</v>
      </c>
      <c r="Y128" s="207"/>
      <c r="Z128" s="78"/>
      <c r="AA128" s="79"/>
      <c r="AC128" s="80"/>
    </row>
    <row r="129" spans="21:29">
      <c r="U129" s="66"/>
      <c r="V129" s="69"/>
      <c r="W129" s="72"/>
      <c r="X129" s="69"/>
      <c r="Y129" s="71"/>
      <c r="Z129" s="78"/>
      <c r="AA129" s="79"/>
      <c r="AC129" s="80"/>
    </row>
    <row r="130" spans="21:29">
      <c r="U130" s="66"/>
      <c r="V130" s="69"/>
      <c r="W130" s="72"/>
      <c r="X130" s="69"/>
      <c r="Y130" s="72"/>
      <c r="Z130" s="78"/>
      <c r="AA130" s="79"/>
      <c r="AC130" s="80"/>
    </row>
    <row r="131" spans="21:29">
      <c r="U131" s="66"/>
      <c r="V131" s="205"/>
      <c r="W131" s="208"/>
      <c r="X131" s="69"/>
      <c r="Y131" s="72"/>
      <c r="Z131" s="78"/>
      <c r="AA131" s="79"/>
      <c r="AC131" s="80"/>
    </row>
    <row r="132" spans="21:29">
      <c r="U132" s="66"/>
      <c r="V132" s="69"/>
      <c r="W132" s="75"/>
      <c r="X132" s="76"/>
      <c r="Y132" s="72"/>
      <c r="Z132" s="78"/>
      <c r="AA132" s="79"/>
      <c r="AC132" s="80"/>
    </row>
    <row r="133" spans="21:29">
      <c r="U133" s="66"/>
      <c r="V133" s="69"/>
      <c r="W133" s="76"/>
      <c r="X133" s="76"/>
      <c r="Y133" s="72"/>
      <c r="Z133" s="78"/>
      <c r="AA133" s="79"/>
      <c r="AC133" s="80"/>
    </row>
    <row r="134" spans="21:29">
      <c r="U134" s="230"/>
      <c r="V134" s="230"/>
      <c r="W134" s="210"/>
      <c r="X134" s="210"/>
      <c r="Y134" s="72"/>
      <c r="Z134" s="233" t="str">
        <f>X128</f>
        <v>Matuška Jiří</v>
      </c>
      <c r="AA134" s="234"/>
      <c r="AC134" s="80"/>
    </row>
    <row r="135" spans="21:29">
      <c r="U135" s="209"/>
      <c r="V135" s="209"/>
      <c r="W135" s="221"/>
      <c r="X135" s="221"/>
      <c r="Y135" s="72"/>
      <c r="Z135" s="228"/>
      <c r="AA135" s="229"/>
      <c r="AC135" s="80"/>
    </row>
    <row r="136" spans="21:29">
      <c r="U136" s="66"/>
      <c r="V136" s="69"/>
      <c r="W136" s="69"/>
      <c r="X136" s="69"/>
      <c r="Y136" s="72"/>
      <c r="Z136" s="70"/>
      <c r="AA136" s="70"/>
      <c r="AC136" s="80"/>
    </row>
    <row r="137" spans="21:29">
      <c r="U137" s="66"/>
      <c r="V137" s="205"/>
      <c r="W137" s="205"/>
      <c r="X137" s="69"/>
      <c r="Y137" s="72"/>
      <c r="Z137" s="70"/>
      <c r="AA137" s="70"/>
      <c r="AC137" s="80"/>
    </row>
    <row r="138" spans="21:29">
      <c r="U138" s="66"/>
      <c r="V138" s="69"/>
      <c r="W138" s="71"/>
      <c r="X138" s="69"/>
      <c r="Y138" s="72"/>
      <c r="Z138" s="70"/>
      <c r="AA138" s="70"/>
      <c r="AC138" s="80"/>
    </row>
    <row r="139" spans="21:29">
      <c r="U139" s="66"/>
      <c r="V139" s="69"/>
      <c r="W139" s="72"/>
      <c r="X139" s="69"/>
      <c r="Y139" s="72"/>
      <c r="Z139" s="70"/>
      <c r="AA139" s="70"/>
      <c r="AC139" s="80"/>
    </row>
    <row r="140" spans="21:29">
      <c r="U140" s="66"/>
      <c r="V140" s="69"/>
      <c r="W140" s="66" t="s">
        <v>56</v>
      </c>
      <c r="X140" s="219" t="str">
        <f>L36</f>
        <v>Holman Václav</v>
      </c>
      <c r="Y140" s="224"/>
      <c r="Z140" s="70"/>
      <c r="AA140" s="70"/>
      <c r="AC140" s="80"/>
    </row>
    <row r="141" spans="21:29">
      <c r="U141" s="66"/>
      <c r="V141" s="69"/>
      <c r="W141" s="72"/>
      <c r="X141" s="69"/>
      <c r="Y141" s="75"/>
      <c r="Z141" s="70"/>
      <c r="AA141" s="70"/>
      <c r="AC141" s="80"/>
    </row>
    <row r="142" spans="21:29">
      <c r="U142" s="66"/>
      <c r="V142" s="69"/>
      <c r="W142" s="72"/>
      <c r="X142" s="69"/>
      <c r="Y142" s="76"/>
      <c r="Z142" s="70"/>
      <c r="AA142" s="70"/>
      <c r="AC142" s="80"/>
    </row>
    <row r="143" spans="21:29">
      <c r="U143" s="66"/>
      <c r="V143" s="205"/>
      <c r="W143" s="208"/>
      <c r="X143" s="69"/>
      <c r="Y143" s="69"/>
      <c r="Z143" s="70"/>
      <c r="AA143" s="70"/>
      <c r="AC143" s="80"/>
    </row>
    <row r="144" spans="21:29">
      <c r="U144" s="66"/>
      <c r="AC144" s="80"/>
    </row>
    <row r="145" spans="21:31">
      <c r="U145" s="66"/>
      <c r="AC145" s="80"/>
    </row>
    <row r="146" spans="21:31">
      <c r="U146" s="209"/>
      <c r="V146" s="209"/>
      <c r="Z146" s="200" t="str">
        <f>Z159</f>
        <v>Juřica Jáchym</v>
      </c>
      <c r="AA146" s="200"/>
      <c r="AC146" s="80"/>
      <c r="AD146" s="216" t="str">
        <f>AB171</f>
        <v>Fůkal Viktor</v>
      </c>
      <c r="AE146" s="215"/>
    </row>
    <row r="147" spans="21:31">
      <c r="U147" s="209"/>
      <c r="V147" s="209"/>
      <c r="Z147" s="217" t="s">
        <v>64</v>
      </c>
      <c r="AA147" s="218"/>
      <c r="AC147" s="80"/>
      <c r="AD147" s="227" t="s">
        <v>63</v>
      </c>
      <c r="AE147" s="218"/>
    </row>
    <row r="148" spans="21:31">
      <c r="U148" s="66"/>
      <c r="AC148" s="80"/>
    </row>
    <row r="149" spans="21:31">
      <c r="U149" s="66"/>
      <c r="AC149" s="80"/>
    </row>
    <row r="150" spans="21:31">
      <c r="U150" s="66"/>
      <c r="V150" s="205"/>
      <c r="W150" s="205"/>
      <c r="X150" s="69"/>
      <c r="Y150" s="69"/>
      <c r="Z150" s="70"/>
      <c r="AA150" s="70"/>
      <c r="AC150" s="80"/>
    </row>
    <row r="151" spans="21:31">
      <c r="U151" s="66"/>
      <c r="V151" s="69"/>
      <c r="W151" s="71"/>
      <c r="X151" s="69"/>
      <c r="Y151" s="69"/>
      <c r="Z151" s="70"/>
      <c r="AA151" s="70"/>
      <c r="AC151" s="80"/>
    </row>
    <row r="152" spans="21:31">
      <c r="U152" s="66"/>
      <c r="V152" s="69"/>
      <c r="W152" s="72"/>
      <c r="X152" s="69"/>
      <c r="Y152" s="69"/>
      <c r="Z152" s="70"/>
      <c r="AA152" s="70"/>
      <c r="AC152" s="80"/>
    </row>
    <row r="153" spans="21:31">
      <c r="U153" s="66"/>
      <c r="V153" s="69"/>
      <c r="W153" s="66" t="s">
        <v>57</v>
      </c>
      <c r="X153" s="206" t="str">
        <f>L24</f>
        <v>Juřica Jáchym</v>
      </c>
      <c r="Y153" s="207"/>
      <c r="Z153" s="70"/>
      <c r="AA153" s="70"/>
      <c r="AC153" s="80"/>
    </row>
    <row r="154" spans="21:31">
      <c r="U154" s="66"/>
      <c r="V154" s="69"/>
      <c r="W154" s="72"/>
      <c r="X154" s="69"/>
      <c r="Y154" s="71"/>
      <c r="Z154" s="70"/>
      <c r="AA154" s="70"/>
      <c r="AC154" s="80"/>
    </row>
    <row r="155" spans="21:31">
      <c r="U155" s="66"/>
      <c r="V155" s="69"/>
      <c r="W155" s="72"/>
      <c r="X155" s="69"/>
      <c r="Y155" s="72"/>
      <c r="Z155" s="70"/>
      <c r="AA155" s="70"/>
      <c r="AC155" s="80"/>
    </row>
    <row r="156" spans="21:31">
      <c r="U156" s="66"/>
      <c r="V156" s="205"/>
      <c r="W156" s="208"/>
      <c r="X156" s="69"/>
      <c r="Y156" s="72"/>
      <c r="Z156" s="70"/>
      <c r="AA156" s="70"/>
      <c r="AC156" s="80"/>
    </row>
    <row r="157" spans="21:31">
      <c r="U157" s="66"/>
      <c r="V157" s="69"/>
      <c r="W157" s="75"/>
      <c r="X157" s="76"/>
      <c r="Y157" s="72"/>
      <c r="Z157" s="70"/>
      <c r="AA157" s="70"/>
      <c r="AC157" s="80"/>
    </row>
    <row r="158" spans="21:31">
      <c r="U158" s="66"/>
      <c r="V158" s="69"/>
      <c r="W158" s="76"/>
      <c r="X158" s="76"/>
      <c r="Y158" s="72"/>
      <c r="Z158" s="70"/>
      <c r="AA158" s="70"/>
      <c r="AC158" s="80"/>
    </row>
    <row r="159" spans="21:31">
      <c r="U159" s="214"/>
      <c r="V159" s="214"/>
      <c r="W159" s="76"/>
      <c r="X159" s="76"/>
      <c r="Y159" s="72"/>
      <c r="Z159" s="233" t="str">
        <f>X153</f>
        <v>Juřica Jáchym</v>
      </c>
      <c r="AA159" s="235"/>
      <c r="AC159" s="80"/>
    </row>
    <row r="160" spans="21:31">
      <c r="U160" s="209"/>
      <c r="V160" s="209"/>
      <c r="W160" s="97"/>
      <c r="X160" s="97"/>
      <c r="Y160" s="72"/>
      <c r="Z160" s="228"/>
      <c r="AA160" s="231"/>
      <c r="AC160" s="80"/>
    </row>
    <row r="161" spans="21:29">
      <c r="U161" s="66"/>
      <c r="V161" s="69"/>
      <c r="W161" s="69"/>
      <c r="X161" s="69"/>
      <c r="Y161" s="72"/>
      <c r="Z161" s="78"/>
      <c r="AA161" s="79"/>
      <c r="AC161" s="80"/>
    </row>
    <row r="162" spans="21:29">
      <c r="U162" s="66"/>
      <c r="V162" s="205"/>
      <c r="W162" s="205"/>
      <c r="X162" s="69"/>
      <c r="Y162" s="72"/>
      <c r="Z162" s="78"/>
      <c r="AA162" s="79"/>
      <c r="AC162" s="80"/>
    </row>
    <row r="163" spans="21:29">
      <c r="U163" s="66"/>
      <c r="V163" s="69"/>
      <c r="W163" s="71"/>
      <c r="X163" s="69"/>
      <c r="Y163" s="72"/>
      <c r="Z163" s="78"/>
      <c r="AA163" s="79"/>
      <c r="AC163" s="80"/>
    </row>
    <row r="164" spans="21:29">
      <c r="U164" s="66"/>
      <c r="V164" s="69"/>
      <c r="W164" s="72"/>
      <c r="X164" s="69"/>
      <c r="Y164" s="72"/>
      <c r="Z164" s="78"/>
      <c r="AA164" s="79"/>
      <c r="AC164" s="80"/>
    </row>
    <row r="165" spans="21:29">
      <c r="U165" s="66"/>
      <c r="V165" s="69"/>
      <c r="W165" s="72" t="s">
        <v>21</v>
      </c>
      <c r="X165" s="219" t="str">
        <f>L8</f>
        <v>Knepr Jan</v>
      </c>
      <c r="Y165" s="224"/>
      <c r="Z165" s="78"/>
      <c r="AA165" s="79"/>
      <c r="AC165" s="80"/>
    </row>
    <row r="166" spans="21:29">
      <c r="U166" s="66"/>
      <c r="V166" s="69"/>
      <c r="W166" s="72"/>
      <c r="X166" s="69"/>
      <c r="Y166" s="75"/>
      <c r="Z166" s="78"/>
      <c r="AA166" s="79"/>
      <c r="AC166" s="80"/>
    </row>
    <row r="167" spans="21:29">
      <c r="U167" s="66"/>
      <c r="V167" s="69"/>
      <c r="W167" s="72"/>
      <c r="X167" s="69"/>
      <c r="Y167" s="76"/>
      <c r="Z167" s="78"/>
      <c r="AA167" s="79"/>
      <c r="AC167" s="80"/>
    </row>
    <row r="168" spans="21:29">
      <c r="U168" s="66"/>
      <c r="V168" s="205"/>
      <c r="W168" s="208"/>
      <c r="X168" s="69"/>
      <c r="Y168" s="69"/>
      <c r="Z168" s="78"/>
      <c r="AA168" s="79"/>
      <c r="AC168" s="80"/>
    </row>
    <row r="169" spans="21:29">
      <c r="U169" s="66"/>
      <c r="Z169" s="66"/>
      <c r="AA169" s="80"/>
      <c r="AC169" s="80"/>
    </row>
    <row r="170" spans="21:29">
      <c r="U170" s="66"/>
      <c r="Z170" s="66"/>
      <c r="AA170" s="80"/>
      <c r="AC170" s="80"/>
    </row>
    <row r="171" spans="21:29">
      <c r="U171" s="66"/>
      <c r="Y171" s="215" t="str">
        <f>X177</f>
        <v>Bednář Jan</v>
      </c>
      <c r="Z171" s="215"/>
      <c r="AA171" s="80"/>
      <c r="AB171" s="216" t="str">
        <f>Z183</f>
        <v>Fůkal Viktor</v>
      </c>
      <c r="AC171" s="232"/>
    </row>
    <row r="172" spans="21:29">
      <c r="U172" s="66"/>
      <c r="Y172" s="217" t="s">
        <v>65</v>
      </c>
      <c r="Z172" s="218"/>
      <c r="AA172" s="80"/>
    </row>
    <row r="173" spans="21:29">
      <c r="U173" s="66"/>
      <c r="Z173" s="66"/>
      <c r="AA173" s="80"/>
    </row>
    <row r="174" spans="21:29">
      <c r="U174" s="66"/>
      <c r="V174" s="205"/>
      <c r="W174" s="205"/>
      <c r="X174" s="69"/>
      <c r="Y174" s="69"/>
      <c r="Z174" s="78"/>
      <c r="AA174" s="79"/>
    </row>
    <row r="175" spans="21:29">
      <c r="U175" s="66"/>
      <c r="V175" s="69"/>
      <c r="W175" s="71"/>
      <c r="X175" s="69"/>
      <c r="Y175" s="69"/>
      <c r="Z175" s="78"/>
      <c r="AA175" s="79"/>
    </row>
    <row r="176" spans="21:29">
      <c r="U176" s="66"/>
      <c r="V176" s="69"/>
      <c r="W176" s="72"/>
      <c r="X176" s="69"/>
      <c r="Y176" s="69"/>
      <c r="Z176" s="78"/>
      <c r="AA176" s="79"/>
    </row>
    <row r="177" spans="21:27">
      <c r="U177" s="66"/>
      <c r="V177" s="69"/>
      <c r="W177" s="66" t="s">
        <v>58</v>
      </c>
      <c r="X177" s="206" t="str">
        <f>L38</f>
        <v>Bednář Jan</v>
      </c>
      <c r="Y177" s="207"/>
      <c r="Z177" s="78"/>
      <c r="AA177" s="79"/>
    </row>
    <row r="178" spans="21:27">
      <c r="U178" s="66"/>
      <c r="V178" s="69"/>
      <c r="W178" s="72"/>
      <c r="X178" s="69"/>
      <c r="Y178" s="71"/>
      <c r="Z178" s="78"/>
      <c r="AA178" s="79"/>
    </row>
    <row r="179" spans="21:27">
      <c r="U179" s="66"/>
      <c r="V179" s="69"/>
      <c r="W179" s="72"/>
      <c r="X179" s="69"/>
      <c r="Y179" s="72"/>
      <c r="Z179" s="78"/>
      <c r="AA179" s="79"/>
    </row>
    <row r="180" spans="21:27">
      <c r="U180" s="66"/>
      <c r="V180" s="205"/>
      <c r="W180" s="208"/>
      <c r="X180" s="69"/>
      <c r="Y180" s="72"/>
      <c r="Z180" s="78"/>
      <c r="AA180" s="79"/>
    </row>
    <row r="181" spans="21:27">
      <c r="U181" s="66"/>
      <c r="V181" s="69"/>
      <c r="W181" s="75"/>
      <c r="X181" s="76"/>
      <c r="Y181" s="72"/>
      <c r="Z181" s="78"/>
      <c r="AA181" s="79"/>
    </row>
    <row r="182" spans="21:27">
      <c r="U182" s="66"/>
      <c r="V182" s="69"/>
      <c r="W182" s="76"/>
      <c r="X182" s="76"/>
      <c r="Y182" s="72"/>
      <c r="Z182" s="78"/>
      <c r="AA182" s="79"/>
    </row>
    <row r="183" spans="21:27">
      <c r="U183" s="214"/>
      <c r="V183" s="214"/>
      <c r="W183" s="76"/>
      <c r="X183" s="76"/>
      <c r="Y183" s="72"/>
      <c r="Z183" s="233" t="str">
        <f>X189</f>
        <v>Fůkal Viktor</v>
      </c>
      <c r="AA183" s="234"/>
    </row>
    <row r="184" spans="21:27">
      <c r="U184" s="209"/>
      <c r="V184" s="209"/>
      <c r="W184" s="97"/>
      <c r="X184" s="97"/>
      <c r="Y184" s="72"/>
      <c r="Z184" s="228"/>
      <c r="AA184" s="229"/>
    </row>
    <row r="185" spans="21:27">
      <c r="U185" s="66"/>
      <c r="V185" s="69"/>
      <c r="W185" s="69"/>
      <c r="X185" s="69"/>
      <c r="Y185" s="72"/>
      <c r="Z185" s="70"/>
      <c r="AA185" s="70"/>
    </row>
    <row r="186" spans="21:27">
      <c r="U186" s="66"/>
      <c r="V186" s="205"/>
      <c r="W186" s="205"/>
      <c r="X186" s="69"/>
      <c r="Y186" s="72"/>
      <c r="Z186" s="70"/>
      <c r="AA186" s="70"/>
    </row>
    <row r="187" spans="21:27">
      <c r="U187" s="66"/>
      <c r="V187" s="69"/>
      <c r="W187" s="71"/>
      <c r="X187" s="69"/>
      <c r="Y187" s="72"/>
      <c r="Z187" s="70"/>
      <c r="AA187" s="70"/>
    </row>
    <row r="188" spans="21:27">
      <c r="U188" s="66"/>
      <c r="V188" s="69"/>
      <c r="W188" s="72"/>
      <c r="X188" s="69"/>
      <c r="Y188" s="72"/>
      <c r="Z188" s="70"/>
      <c r="AA188" s="70"/>
    </row>
    <row r="189" spans="21:27">
      <c r="U189" s="66"/>
      <c r="V189" s="69"/>
      <c r="W189" s="66" t="s">
        <v>59</v>
      </c>
      <c r="X189" s="219" t="str">
        <f>L16</f>
        <v>Fůkal Viktor</v>
      </c>
      <c r="Y189" s="224"/>
      <c r="Z189" s="70"/>
      <c r="AA189" s="70"/>
    </row>
    <row r="190" spans="21:27">
      <c r="U190" s="66"/>
      <c r="V190" s="69"/>
      <c r="W190" s="80"/>
      <c r="X190" s="69"/>
      <c r="Y190" s="75"/>
      <c r="Z190" s="70"/>
      <c r="AA190" s="70"/>
    </row>
    <row r="191" spans="21:27">
      <c r="U191" s="66"/>
      <c r="V191" s="69"/>
      <c r="W191" s="72"/>
      <c r="X191" s="69"/>
      <c r="Y191" s="76"/>
      <c r="Z191" s="70"/>
      <c r="AA191" s="70"/>
    </row>
    <row r="192" spans="21:27">
      <c r="U192" s="66"/>
      <c r="V192" s="205"/>
      <c r="W192" s="208"/>
      <c r="X192" s="69"/>
      <c r="Y192" s="69"/>
      <c r="Z192" s="70"/>
      <c r="AA192" s="70"/>
    </row>
  </sheetData>
  <mergeCells count="139">
    <mergeCell ref="X189:Y189"/>
    <mergeCell ref="V192:W192"/>
    <mergeCell ref="U51:V51"/>
    <mergeCell ref="V180:W180"/>
    <mergeCell ref="U183:V183"/>
    <mergeCell ref="Z183:AA183"/>
    <mergeCell ref="U184:V184"/>
    <mergeCell ref="Z184:AA184"/>
    <mergeCell ref="V186:W186"/>
    <mergeCell ref="V168:W168"/>
    <mergeCell ref="Y171:Z171"/>
    <mergeCell ref="U147:V147"/>
    <mergeCell ref="Z147:AA147"/>
    <mergeCell ref="U134:V134"/>
    <mergeCell ref="W134:X134"/>
    <mergeCell ref="Z134:AA134"/>
    <mergeCell ref="U135:V135"/>
    <mergeCell ref="W135:X135"/>
    <mergeCell ref="Z135:AA135"/>
    <mergeCell ref="Y122:Z122"/>
    <mergeCell ref="Y99:AA99"/>
    <mergeCell ref="V101:W101"/>
    <mergeCell ref="X104:Y104"/>
    <mergeCell ref="V107:W107"/>
    <mergeCell ref="AB171:AC171"/>
    <mergeCell ref="Y172:Z172"/>
    <mergeCell ref="V174:W174"/>
    <mergeCell ref="X177:Y177"/>
    <mergeCell ref="U159:V159"/>
    <mergeCell ref="Z159:AA159"/>
    <mergeCell ref="U160:V160"/>
    <mergeCell ref="Z160:AA160"/>
    <mergeCell ref="V162:W162"/>
    <mergeCell ref="X165:Y165"/>
    <mergeCell ref="AD147:AE147"/>
    <mergeCell ref="V150:W150"/>
    <mergeCell ref="X153:Y153"/>
    <mergeCell ref="V156:W156"/>
    <mergeCell ref="V137:W137"/>
    <mergeCell ref="X140:Y140"/>
    <mergeCell ref="V143:W143"/>
    <mergeCell ref="U146:V146"/>
    <mergeCell ref="Z146:AA146"/>
    <mergeCell ref="AD146:AE146"/>
    <mergeCell ref="AB122:AC122"/>
    <mergeCell ref="Y123:Z123"/>
    <mergeCell ref="V125:W125"/>
    <mergeCell ref="X128:Y128"/>
    <mergeCell ref="V131:W131"/>
    <mergeCell ref="U111:V111"/>
    <mergeCell ref="W111:X111"/>
    <mergeCell ref="Z111:AA111"/>
    <mergeCell ref="V113:W113"/>
    <mergeCell ref="X116:Y116"/>
    <mergeCell ref="V119:W119"/>
    <mergeCell ref="U110:V110"/>
    <mergeCell ref="W110:X110"/>
    <mergeCell ref="Z110:AA110"/>
    <mergeCell ref="U87:V87"/>
    <mergeCell ref="W87:X87"/>
    <mergeCell ref="Z87:AA87"/>
    <mergeCell ref="V89:W89"/>
    <mergeCell ref="X92:Y92"/>
    <mergeCell ref="V95:W95"/>
    <mergeCell ref="AB74:AC74"/>
    <mergeCell ref="Y75:Z75"/>
    <mergeCell ref="V77:W77"/>
    <mergeCell ref="X80:Y80"/>
    <mergeCell ref="V83:W83"/>
    <mergeCell ref="U86:V86"/>
    <mergeCell ref="W86:X86"/>
    <mergeCell ref="Z86:AA86"/>
    <mergeCell ref="V65:W65"/>
    <mergeCell ref="X68:Y68"/>
    <mergeCell ref="V71:W71"/>
    <mergeCell ref="M72:O72"/>
    <mergeCell ref="M73:O73"/>
    <mergeCell ref="Y74:Z74"/>
    <mergeCell ref="Z62:AA62"/>
    <mergeCell ref="M63:O63"/>
    <mergeCell ref="U63:V63"/>
    <mergeCell ref="W63:X63"/>
    <mergeCell ref="Z63:AA63"/>
    <mergeCell ref="M64:O64"/>
    <mergeCell ref="M53:O53"/>
    <mergeCell ref="V53:W53"/>
    <mergeCell ref="M54:O54"/>
    <mergeCell ref="X56:Y56"/>
    <mergeCell ref="V59:W59"/>
    <mergeCell ref="U62:V62"/>
    <mergeCell ref="W62:X62"/>
    <mergeCell ref="M44:O44"/>
    <mergeCell ref="V46:W46"/>
    <mergeCell ref="AA49:AB49"/>
    <mergeCell ref="AD49:AE49"/>
    <mergeCell ref="U50:V50"/>
    <mergeCell ref="AA50:AB50"/>
    <mergeCell ref="AD50:AE50"/>
    <mergeCell ref="Z37:AA37"/>
    <mergeCell ref="U38:V38"/>
    <mergeCell ref="W38:X38"/>
    <mergeCell ref="Z38:AA38"/>
    <mergeCell ref="V40:W40"/>
    <mergeCell ref="M43:O43"/>
    <mergeCell ref="X43:Y43"/>
    <mergeCell ref="V28:W28"/>
    <mergeCell ref="X31:Y31"/>
    <mergeCell ref="M32:O32"/>
    <mergeCell ref="M33:O33"/>
    <mergeCell ref="V34:W34"/>
    <mergeCell ref="U37:V37"/>
    <mergeCell ref="W37:X37"/>
    <mergeCell ref="M22:O22"/>
    <mergeCell ref="V22:W22"/>
    <mergeCell ref="U25:V25"/>
    <mergeCell ref="Y25:Z25"/>
    <mergeCell ref="AB25:AC25"/>
    <mergeCell ref="U26:V26"/>
    <mergeCell ref="Y26:Z26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B3:D3"/>
    <mergeCell ref="E3:G3"/>
    <mergeCell ref="H3:J3"/>
    <mergeCell ref="M3:O3"/>
    <mergeCell ref="Y3:AA3"/>
  </mergeCells>
  <conditionalFormatting sqref="V4 V10 V16 V22">
    <cfRule type="expression" dxfId="159" priority="39" stopIfTrue="1">
      <formula>OR(AND(V4&lt;&gt;"Bye",V5="Bye"),W4=$G$5)</formula>
    </cfRule>
    <cfRule type="expression" dxfId="158" priority="40" stopIfTrue="1">
      <formula>W5=$G$5</formula>
    </cfRule>
  </conditionalFormatting>
  <conditionalFormatting sqref="V5 V11 V17">
    <cfRule type="expression" dxfId="157" priority="37" stopIfTrue="1">
      <formula>OR(AND(V5&lt;&gt;"Bye",V4="Bye"),W5=$G$5)</formula>
    </cfRule>
    <cfRule type="expression" dxfId="156" priority="38" stopIfTrue="1">
      <formula>W4=$G$5</formula>
    </cfRule>
  </conditionalFormatting>
  <conditionalFormatting sqref="V40 V46">
    <cfRule type="expression" dxfId="155" priority="35" stopIfTrue="1">
      <formula>OR(AND(V40&lt;&gt;"Bye",V41="Bye"),W40=$G$5)</formula>
    </cfRule>
    <cfRule type="expression" dxfId="154" priority="36" stopIfTrue="1">
      <formula>W41=$G$5</formula>
    </cfRule>
  </conditionalFormatting>
  <conditionalFormatting sqref="V29 V35 V41">
    <cfRule type="expression" dxfId="153" priority="33" stopIfTrue="1">
      <formula>OR(AND(V29&lt;&gt;"Bye",V28="Bye"),W29=$G$5)</formula>
    </cfRule>
    <cfRule type="expression" dxfId="152" priority="34" stopIfTrue="1">
      <formula>W28=$G$5</formula>
    </cfRule>
  </conditionalFormatting>
  <conditionalFormatting sqref="V53 V59 V65 V71">
    <cfRule type="expression" dxfId="151" priority="31" stopIfTrue="1">
      <formula>OR(AND(V53&lt;&gt;"Bye",V54="Bye"),W53=$G$5)</formula>
    </cfRule>
    <cfRule type="expression" dxfId="150" priority="32" stopIfTrue="1">
      <formula>W54=$G$5</formula>
    </cfRule>
  </conditionalFormatting>
  <conditionalFormatting sqref="V54 V60 V66">
    <cfRule type="expression" dxfId="149" priority="29" stopIfTrue="1">
      <formula>OR(AND(V54&lt;&gt;"Bye",V53="Bye"),W54=$G$5)</formula>
    </cfRule>
    <cfRule type="expression" dxfId="148" priority="30" stopIfTrue="1">
      <formula>W53=$G$5</formula>
    </cfRule>
  </conditionalFormatting>
  <conditionalFormatting sqref="V83 V89 V95">
    <cfRule type="expression" dxfId="147" priority="27" stopIfTrue="1">
      <formula>OR(AND(V83&lt;&gt;"Bye",V84="Bye"),W83=$G$5)</formula>
    </cfRule>
    <cfRule type="expression" dxfId="146" priority="28" stopIfTrue="1">
      <formula>W84=$G$5</formula>
    </cfRule>
  </conditionalFormatting>
  <conditionalFormatting sqref="V78 V84 V90">
    <cfRule type="expression" dxfId="145" priority="25" stopIfTrue="1">
      <formula>OR(AND(V78&lt;&gt;"Bye",V77="Bye"),W78=$G$5)</formula>
    </cfRule>
    <cfRule type="expression" dxfId="144" priority="26" stopIfTrue="1">
      <formula>W77=$G$5</formula>
    </cfRule>
  </conditionalFormatting>
  <conditionalFormatting sqref="V101 V107 V113 V119">
    <cfRule type="expression" dxfId="143" priority="23" stopIfTrue="1">
      <formula>OR(AND(V101&lt;&gt;"Bye",V102="Bye"),W101=$G$5)</formula>
    </cfRule>
    <cfRule type="expression" dxfId="142" priority="24" stopIfTrue="1">
      <formula>W102=$G$5</formula>
    </cfRule>
  </conditionalFormatting>
  <conditionalFormatting sqref="V102 V108 V114">
    <cfRule type="expression" dxfId="141" priority="21" stopIfTrue="1">
      <formula>OR(AND(V102&lt;&gt;"Bye",V101="Bye"),W102=$G$5)</formula>
    </cfRule>
    <cfRule type="expression" dxfId="140" priority="22" stopIfTrue="1">
      <formula>W101=$G$5</formula>
    </cfRule>
  </conditionalFormatting>
  <conditionalFormatting sqref="V143 V131 V137">
    <cfRule type="expression" dxfId="139" priority="19" stopIfTrue="1">
      <formula>OR(AND(V131&lt;&gt;"Bye",V132="Bye"),W131=$G$5)</formula>
    </cfRule>
    <cfRule type="expression" dxfId="138" priority="20" stopIfTrue="1">
      <formula>W132=$G$5</formula>
    </cfRule>
  </conditionalFormatting>
  <conditionalFormatting sqref="V126 V132 V138">
    <cfRule type="expression" dxfId="137" priority="17" stopIfTrue="1">
      <formula>OR(AND(V126&lt;&gt;"Bye",V125="Bye"),W126=$G$5)</formula>
    </cfRule>
    <cfRule type="expression" dxfId="136" priority="18" stopIfTrue="1">
      <formula>W125=$G$5</formula>
    </cfRule>
  </conditionalFormatting>
  <conditionalFormatting sqref="V150 V156 V162 V168">
    <cfRule type="expression" dxfId="135" priority="15" stopIfTrue="1">
      <formula>OR(AND(V150&lt;&gt;"Bye",V151="Bye"),W150=$G$5)</formula>
    </cfRule>
    <cfRule type="expression" dxfId="134" priority="16" stopIfTrue="1">
      <formula>W151=$G$5</formula>
    </cfRule>
  </conditionalFormatting>
  <conditionalFormatting sqref="V151 V157 V163">
    <cfRule type="expression" dxfId="133" priority="13" stopIfTrue="1">
      <formula>OR(AND(V151&lt;&gt;"Bye",V150="Bye"),W151=$G$5)</formula>
    </cfRule>
    <cfRule type="expression" dxfId="132" priority="14" stopIfTrue="1">
      <formula>W150=$G$5</formula>
    </cfRule>
  </conditionalFormatting>
  <conditionalFormatting sqref="V174 V180 V186 V192">
    <cfRule type="expression" dxfId="131" priority="11" stopIfTrue="1">
      <formula>OR(AND(V174&lt;&gt;"Bye",V175="Bye"),W174=$G$5)</formula>
    </cfRule>
    <cfRule type="expression" dxfId="130" priority="12" stopIfTrue="1">
      <formula>W175=$G$5</formula>
    </cfRule>
  </conditionalFormatting>
  <conditionalFormatting sqref="V175 V181 V187">
    <cfRule type="expression" dxfId="129" priority="9" stopIfTrue="1">
      <formula>OR(AND(V175&lt;&gt;"Bye",V174="Bye"),W175=$G$5)</formula>
    </cfRule>
    <cfRule type="expression" dxfId="128" priority="10" stopIfTrue="1">
      <formula>W174=$G$5</formula>
    </cfRule>
  </conditionalFormatting>
  <conditionalFormatting sqref="V125">
    <cfRule type="expression" dxfId="127" priority="7" stopIfTrue="1">
      <formula>OR(AND(V125&lt;&gt;"Bye",V126="Bye"),W125=$G$5)</formula>
    </cfRule>
    <cfRule type="expression" dxfId="126" priority="8" stopIfTrue="1">
      <formula>W126=$G$5</formula>
    </cfRule>
  </conditionalFormatting>
  <conditionalFormatting sqref="U134">
    <cfRule type="expression" dxfId="125" priority="5" stopIfTrue="1">
      <formula>OR(AND(U134&lt;&gt;"Bye",U135="Bye"),V134=$G$5)</formula>
    </cfRule>
    <cfRule type="expression" dxfId="124" priority="6" stopIfTrue="1">
      <formula>V135=$G$5</formula>
    </cfRule>
  </conditionalFormatting>
  <conditionalFormatting sqref="V34">
    <cfRule type="expression" dxfId="123" priority="3" stopIfTrue="1">
      <formula>OR(AND(V34&lt;&gt;"Bye",V35="Bye"),W34=$G$5)</formula>
    </cfRule>
    <cfRule type="expression" dxfId="122" priority="4" stopIfTrue="1">
      <formula>W35=$G$5</formula>
    </cfRule>
  </conditionalFormatting>
  <conditionalFormatting sqref="V28">
    <cfRule type="expression" dxfId="121" priority="1" stopIfTrue="1">
      <formula>OR(AND(V28&lt;&gt;"Bye",V29="Bye"),W28=$G$5)</formula>
    </cfRule>
    <cfRule type="expression" dxfId="120" priority="2" stopIfTrue="1">
      <formula>W29=$G$5</formula>
    </cfRule>
  </conditionalFormatting>
  <pageMargins left="0.70866141732283472" right="0.70866141732283472" top="0.78740157480314965" bottom="0.78740157480314965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3"/>
  <sheetViews>
    <sheetView topLeftCell="B1" workbookViewId="0">
      <selection sqref="A1:A1048576"/>
    </sheetView>
  </sheetViews>
  <sheetFormatPr defaultRowHeight="15"/>
  <cols>
    <col min="1" max="1" width="0" style="18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</cols>
  <sheetData>
    <row r="1" spans="1:31" ht="21">
      <c r="A1" s="1"/>
      <c r="B1" s="178" t="s">
        <v>87</v>
      </c>
      <c r="C1" s="178"/>
      <c r="D1" s="17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>
      <c r="A2" s="4"/>
      <c r="B2" s="3"/>
      <c r="C2" s="4"/>
      <c r="D2" s="3"/>
      <c r="E2" s="5"/>
      <c r="F2" s="5"/>
      <c r="G2" s="5"/>
      <c r="H2" s="5"/>
      <c r="I2" s="5"/>
      <c r="J2" s="5"/>
      <c r="K2" s="6"/>
      <c r="L2" s="7"/>
      <c r="M2" s="5"/>
      <c r="N2" s="5"/>
      <c r="O2" s="5"/>
      <c r="P2" s="5"/>
      <c r="Q2" s="5"/>
      <c r="R2" s="5"/>
      <c r="S2" s="5"/>
    </row>
    <row r="3" spans="1:31">
      <c r="A3" s="4"/>
      <c r="B3" s="179" t="s">
        <v>0</v>
      </c>
      <c r="C3" s="179"/>
      <c r="D3" s="179"/>
      <c r="E3" s="180" t="s">
        <v>1</v>
      </c>
      <c r="F3" s="180"/>
      <c r="G3" s="180"/>
      <c r="H3" s="180" t="s">
        <v>2</v>
      </c>
      <c r="I3" s="180"/>
      <c r="J3" s="180"/>
      <c r="K3" s="6"/>
      <c r="L3" s="8" t="s">
        <v>3</v>
      </c>
      <c r="M3" s="181"/>
      <c r="N3" s="181"/>
      <c r="O3" s="181"/>
      <c r="P3" s="5"/>
      <c r="Q3" s="5"/>
      <c r="R3" s="5"/>
      <c r="S3" s="5"/>
      <c r="U3" s="31"/>
      <c r="V3" s="4"/>
      <c r="W3" s="4"/>
      <c r="X3" s="4"/>
      <c r="Y3" s="179" t="s">
        <v>88</v>
      </c>
      <c r="Z3" s="179"/>
      <c r="AA3" s="179"/>
      <c r="AB3" s="4"/>
      <c r="AC3" s="4"/>
      <c r="AD3" s="4"/>
      <c r="AE3" s="4"/>
    </row>
    <row r="4" spans="1:31">
      <c r="A4" s="9" t="s">
        <v>4</v>
      </c>
      <c r="B4" s="10" t="s">
        <v>5</v>
      </c>
      <c r="C4" s="9" t="s">
        <v>6</v>
      </c>
      <c r="D4" s="10" t="s">
        <v>7</v>
      </c>
      <c r="E4" s="11" t="s">
        <v>5</v>
      </c>
      <c r="F4" s="11" t="s">
        <v>8</v>
      </c>
      <c r="G4" s="11" t="s">
        <v>7</v>
      </c>
      <c r="H4" s="11" t="s">
        <v>5</v>
      </c>
      <c r="I4" s="11" t="s">
        <v>8</v>
      </c>
      <c r="J4" s="11" t="s">
        <v>7</v>
      </c>
      <c r="K4" s="6"/>
      <c r="L4" s="11" t="s">
        <v>9</v>
      </c>
      <c r="M4" s="182" t="s">
        <v>10</v>
      </c>
      <c r="N4" s="182"/>
      <c r="O4" s="182"/>
      <c r="P4" s="12" t="s">
        <v>11</v>
      </c>
      <c r="Q4" s="11" t="s">
        <v>12</v>
      </c>
      <c r="R4" s="11" t="s">
        <v>13</v>
      </c>
      <c r="S4" s="11" t="s">
        <v>4</v>
      </c>
      <c r="U4" s="29"/>
      <c r="V4" s="183"/>
      <c r="W4" s="183"/>
      <c r="X4" s="20"/>
      <c r="Y4" s="20"/>
      <c r="Z4" s="98"/>
      <c r="AA4" s="98"/>
      <c r="AB4" s="4"/>
      <c r="AC4" s="4"/>
      <c r="AD4" s="4"/>
      <c r="AE4" s="4"/>
    </row>
    <row r="5" spans="1:31">
      <c r="A5" s="4">
        <v>11</v>
      </c>
      <c r="B5" s="10" t="str">
        <f>L5</f>
        <v>Krulová Lucie</v>
      </c>
      <c r="C5" s="9" t="s">
        <v>6</v>
      </c>
      <c r="D5" s="10" t="str">
        <f>L9</f>
        <v>Pazderová Veronika</v>
      </c>
      <c r="E5" s="11">
        <v>2</v>
      </c>
      <c r="F5" s="11" t="s">
        <v>8</v>
      </c>
      <c r="G5" s="15">
        <v>0</v>
      </c>
      <c r="H5" s="11">
        <v>30</v>
      </c>
      <c r="I5" s="11" t="s">
        <v>8</v>
      </c>
      <c r="J5" s="11">
        <v>7</v>
      </c>
      <c r="K5" s="3"/>
      <c r="L5" s="16" t="s">
        <v>90</v>
      </c>
      <c r="M5" s="9">
        <f>SUM(H5,H8,H10,H13)</f>
        <v>120</v>
      </c>
      <c r="N5" s="4" t="s">
        <v>8</v>
      </c>
      <c r="O5" s="9">
        <f>SUM(J5,J8,J10,J13)</f>
        <v>28</v>
      </c>
      <c r="P5" s="9">
        <f>M5-O5</f>
        <v>92</v>
      </c>
      <c r="Q5" s="9">
        <f>SUM(E5,E8,E10,E13)</f>
        <v>8</v>
      </c>
      <c r="R5" s="9">
        <f>Q5+(P5/100)</f>
        <v>8.92</v>
      </c>
      <c r="S5" s="9">
        <f>RANK(R5,$R$5:$R$9,0)</f>
        <v>1</v>
      </c>
      <c r="U5" s="31"/>
      <c r="V5" s="19"/>
      <c r="W5" s="19"/>
      <c r="X5" s="20"/>
      <c r="Y5" s="20"/>
      <c r="Z5" s="98"/>
      <c r="AA5" s="98"/>
      <c r="AB5" s="4"/>
      <c r="AC5" s="4"/>
      <c r="AD5" s="4"/>
      <c r="AE5" s="4"/>
    </row>
    <row r="6" spans="1:31">
      <c r="A6" s="4">
        <v>12</v>
      </c>
      <c r="B6" s="10" t="str">
        <f>L6</f>
        <v>Vaníčková Nikola</v>
      </c>
      <c r="C6" s="9" t="s">
        <v>6</v>
      </c>
      <c r="D6" s="10" t="str">
        <f>L8</f>
        <v>Kocmanová Kristýna</v>
      </c>
      <c r="E6" s="11">
        <v>2</v>
      </c>
      <c r="F6" s="11" t="s">
        <v>8</v>
      </c>
      <c r="G6" s="11">
        <v>0</v>
      </c>
      <c r="H6" s="11">
        <v>30</v>
      </c>
      <c r="I6" s="11" t="s">
        <v>8</v>
      </c>
      <c r="J6" s="11">
        <v>12</v>
      </c>
      <c r="K6" s="3"/>
      <c r="L6" s="16" t="s">
        <v>95</v>
      </c>
      <c r="M6" s="9">
        <f>SUM(H6,H9,H11,J13)</f>
        <v>97</v>
      </c>
      <c r="N6" s="9" t="s">
        <v>8</v>
      </c>
      <c r="O6" s="9">
        <f>SUM(J6,J9,H13,J11)</f>
        <v>59</v>
      </c>
      <c r="P6" s="9">
        <f t="shared" ref="P6:P9" si="0">M6-O6</f>
        <v>38</v>
      </c>
      <c r="Q6" s="9">
        <f>SUM(E6,E9,E11,G13)</f>
        <v>6</v>
      </c>
      <c r="R6" s="9">
        <f t="shared" ref="R6:R9" si="1">Q6+(P6/100)</f>
        <v>6.38</v>
      </c>
      <c r="S6" s="9">
        <f t="shared" ref="S6:S9" si="2">RANK(R6,$R$5:$R$9,0)</f>
        <v>2</v>
      </c>
      <c r="U6" s="31"/>
      <c r="V6" s="19"/>
      <c r="W6" s="19"/>
      <c r="X6" s="20"/>
      <c r="Y6" s="20"/>
      <c r="Z6" s="98"/>
      <c r="AA6" s="98"/>
      <c r="AB6" s="4"/>
      <c r="AC6" s="4"/>
      <c r="AD6" s="4"/>
      <c r="AE6" s="4"/>
    </row>
    <row r="7" spans="1:31">
      <c r="A7" s="4">
        <v>38</v>
      </c>
      <c r="B7" s="10" t="str">
        <f>L7</f>
        <v>Gažovská Ivana</v>
      </c>
      <c r="C7" s="9" t="s">
        <v>6</v>
      </c>
      <c r="D7" s="10" t="str">
        <f>L9</f>
        <v>Pazderová Veronika</v>
      </c>
      <c r="E7" s="11">
        <v>0</v>
      </c>
      <c r="F7" s="11" t="s">
        <v>8</v>
      </c>
      <c r="G7" s="11">
        <v>2</v>
      </c>
      <c r="H7" s="11">
        <v>11</v>
      </c>
      <c r="I7" s="11" t="s">
        <v>8</v>
      </c>
      <c r="J7" s="11">
        <v>30</v>
      </c>
      <c r="K7" s="3"/>
      <c r="L7" s="115" t="s">
        <v>99</v>
      </c>
      <c r="M7" s="9">
        <f>SUM(H14,H7,J10,J11)</f>
        <v>28</v>
      </c>
      <c r="N7" s="9" t="s">
        <v>8</v>
      </c>
      <c r="O7" s="9">
        <f>SUM(J7,J14,H11,H10)</f>
        <v>120</v>
      </c>
      <c r="P7" s="9">
        <f t="shared" si="0"/>
        <v>-92</v>
      </c>
      <c r="Q7" s="9">
        <f>SUM(E7,E14,G11,G10)</f>
        <v>0</v>
      </c>
      <c r="R7" s="9">
        <f t="shared" si="1"/>
        <v>-0.92</v>
      </c>
      <c r="S7" s="9">
        <f t="shared" si="2"/>
        <v>5</v>
      </c>
      <c r="U7" s="31"/>
      <c r="V7" s="19"/>
      <c r="W7" s="31" t="s">
        <v>16</v>
      </c>
      <c r="X7" s="242" t="str">
        <f>L5</f>
        <v>Krulová Lucie</v>
      </c>
      <c r="Y7" s="242"/>
      <c r="Z7" s="98"/>
      <c r="AA7" s="98"/>
      <c r="AB7" s="4"/>
      <c r="AC7" s="4"/>
      <c r="AD7" s="4"/>
      <c r="AE7" s="4"/>
    </row>
    <row r="8" spans="1:31">
      <c r="A8" s="4">
        <v>39</v>
      </c>
      <c r="B8" s="10" t="str">
        <f>L5</f>
        <v>Krulová Lucie</v>
      </c>
      <c r="C8" s="9" t="s">
        <v>6</v>
      </c>
      <c r="D8" s="10" t="str">
        <f>L8</f>
        <v>Kocmanová Kristýna</v>
      </c>
      <c r="E8" s="11">
        <v>2</v>
      </c>
      <c r="F8" s="11" t="s">
        <v>8</v>
      </c>
      <c r="G8" s="11">
        <v>0</v>
      </c>
      <c r="H8" s="11">
        <v>30</v>
      </c>
      <c r="I8" s="11" t="s">
        <v>8</v>
      </c>
      <c r="J8" s="11">
        <v>8</v>
      </c>
      <c r="K8" s="3"/>
      <c r="L8" s="115" t="s">
        <v>100</v>
      </c>
      <c r="M8" s="9">
        <f>SUM(H12,J6,J8,J14)</f>
        <v>80</v>
      </c>
      <c r="N8" s="9" t="s">
        <v>8</v>
      </c>
      <c r="O8" s="9">
        <f>SUM(H6,H8,H14,J12)</f>
        <v>74</v>
      </c>
      <c r="P8" s="9">
        <f t="shared" si="0"/>
        <v>6</v>
      </c>
      <c r="Q8" s="9">
        <f>SUM(E12,G6,G8,G14)</f>
        <v>4</v>
      </c>
      <c r="R8" s="9">
        <f t="shared" si="1"/>
        <v>4.0599999999999996</v>
      </c>
      <c r="S8" s="9">
        <f t="shared" si="2"/>
        <v>3</v>
      </c>
      <c r="U8" s="31"/>
      <c r="V8" s="19"/>
      <c r="W8" s="19"/>
      <c r="X8" s="20"/>
      <c r="Y8" s="99"/>
      <c r="Z8" s="98"/>
      <c r="AA8" s="98"/>
      <c r="AB8" s="4"/>
      <c r="AC8" s="4"/>
      <c r="AD8" s="4"/>
      <c r="AE8" s="4"/>
    </row>
    <row r="9" spans="1:31">
      <c r="A9" s="4">
        <v>74</v>
      </c>
      <c r="B9" s="10" t="str">
        <f>L6</f>
        <v>Vaníčková Nikola</v>
      </c>
      <c r="C9" s="9" t="s">
        <v>6</v>
      </c>
      <c r="D9" s="10" t="str">
        <f>L9</f>
        <v>Pazderová Veronika</v>
      </c>
      <c r="E9" s="11">
        <v>2</v>
      </c>
      <c r="F9" s="11" t="s">
        <v>8</v>
      </c>
      <c r="G9" s="11">
        <v>0</v>
      </c>
      <c r="H9" s="11">
        <v>30</v>
      </c>
      <c r="I9" s="11" t="s">
        <v>8</v>
      </c>
      <c r="J9" s="11">
        <v>12</v>
      </c>
      <c r="K9" s="3"/>
      <c r="L9" s="115" t="s">
        <v>103</v>
      </c>
      <c r="M9" s="9">
        <f>SUM(J5,J7,J9,J12)</f>
        <v>57</v>
      </c>
      <c r="N9" s="9" t="s">
        <v>8</v>
      </c>
      <c r="O9" s="9">
        <f>SUM(H5,H7,H9,H12)</f>
        <v>101</v>
      </c>
      <c r="P9" s="9">
        <f t="shared" si="0"/>
        <v>-44</v>
      </c>
      <c r="Q9" s="9">
        <f>SUM(G5,G7,G9,G12)</f>
        <v>2</v>
      </c>
      <c r="R9" s="9">
        <f t="shared" si="1"/>
        <v>1.56</v>
      </c>
      <c r="S9" s="9">
        <f t="shared" si="2"/>
        <v>4</v>
      </c>
      <c r="U9" s="31"/>
      <c r="V9" s="19"/>
      <c r="W9" s="19"/>
      <c r="X9" s="20"/>
      <c r="Y9" s="100"/>
      <c r="Z9" s="98"/>
      <c r="AA9" s="98"/>
      <c r="AB9" s="4"/>
      <c r="AC9" s="4"/>
      <c r="AD9" s="4"/>
      <c r="AE9" s="4"/>
    </row>
    <row r="10" spans="1:31">
      <c r="A10" s="4">
        <v>75</v>
      </c>
      <c r="B10" s="10" t="str">
        <f>L5</f>
        <v>Krulová Lucie</v>
      </c>
      <c r="C10" s="9" t="s">
        <v>6</v>
      </c>
      <c r="D10" s="10" t="str">
        <f>L7</f>
        <v>Gažovská Ivana</v>
      </c>
      <c r="E10" s="11">
        <v>2</v>
      </c>
      <c r="F10" s="11" t="s">
        <v>8</v>
      </c>
      <c r="G10" s="11">
        <v>0</v>
      </c>
      <c r="H10" s="11">
        <v>30</v>
      </c>
      <c r="I10" s="11" t="s">
        <v>8</v>
      </c>
      <c r="J10" s="11">
        <v>6</v>
      </c>
      <c r="K10" s="3"/>
      <c r="L10" s="23"/>
      <c r="M10" s="24">
        <f>SUM(M5:M9)</f>
        <v>382</v>
      </c>
      <c r="N10" s="25">
        <f>M10-O10</f>
        <v>0</v>
      </c>
      <c r="O10" s="24">
        <f>SUM(O5:O9)</f>
        <v>382</v>
      </c>
      <c r="P10" s="4"/>
      <c r="Q10" s="4"/>
      <c r="R10" s="4"/>
      <c r="S10" s="4"/>
      <c r="U10" s="31"/>
      <c r="V10" s="183"/>
      <c r="W10" s="183"/>
      <c r="X10" s="20"/>
      <c r="Y10" s="100"/>
      <c r="Z10" s="98"/>
      <c r="AA10" s="98"/>
      <c r="AB10" s="4"/>
      <c r="AC10" s="4"/>
      <c r="AD10" s="4"/>
      <c r="AE10" s="4"/>
    </row>
    <row r="11" spans="1:31">
      <c r="A11" s="4">
        <v>119</v>
      </c>
      <c r="B11" s="10" t="str">
        <f>L6</f>
        <v>Vaníčková Nikola</v>
      </c>
      <c r="C11" s="9" t="s">
        <v>6</v>
      </c>
      <c r="D11" s="10" t="str">
        <f>L7</f>
        <v>Gažovská Ivana</v>
      </c>
      <c r="E11" s="11">
        <v>2</v>
      </c>
      <c r="F11" s="11" t="s">
        <v>8</v>
      </c>
      <c r="G11" s="11">
        <v>0</v>
      </c>
      <c r="H11" s="11">
        <v>30</v>
      </c>
      <c r="I11" s="11" t="s">
        <v>8</v>
      </c>
      <c r="J11" s="11">
        <v>5</v>
      </c>
      <c r="K11" s="3"/>
      <c r="L11" s="23"/>
      <c r="M11" s="4"/>
      <c r="N11" s="4"/>
      <c r="O11" s="4"/>
      <c r="P11" s="4"/>
      <c r="Q11" s="4"/>
      <c r="R11" s="4"/>
      <c r="S11" s="4"/>
      <c r="U11" s="31"/>
      <c r="V11" s="19"/>
      <c r="W11" s="19"/>
      <c r="X11" s="19"/>
      <c r="Y11" s="100"/>
      <c r="Z11" s="98"/>
      <c r="AA11" s="98"/>
      <c r="AB11" s="4"/>
      <c r="AC11" s="4"/>
      <c r="AD11" s="4"/>
      <c r="AE11" s="4"/>
    </row>
    <row r="12" spans="1:31">
      <c r="A12" s="4">
        <v>120</v>
      </c>
      <c r="B12" s="10" t="str">
        <f>L8</f>
        <v>Kocmanová Kristýna</v>
      </c>
      <c r="C12" s="9" t="s">
        <v>6</v>
      </c>
      <c r="D12" s="10" t="str">
        <f>L9</f>
        <v>Pazderová Veronika</v>
      </c>
      <c r="E12" s="11">
        <v>2</v>
      </c>
      <c r="F12" s="11" t="s">
        <v>8</v>
      </c>
      <c r="G12" s="11">
        <v>0</v>
      </c>
      <c r="H12" s="11">
        <v>30</v>
      </c>
      <c r="I12" s="11" t="s">
        <v>8</v>
      </c>
      <c r="J12" s="11">
        <v>8</v>
      </c>
      <c r="K12" s="3"/>
      <c r="L12" s="23"/>
      <c r="M12" s="4"/>
      <c r="N12" s="4"/>
      <c r="O12" s="4"/>
      <c r="P12" s="4"/>
      <c r="Q12" s="4"/>
      <c r="R12" s="4"/>
      <c r="S12" s="4"/>
      <c r="U12" s="31"/>
      <c r="V12" s="20"/>
      <c r="W12" s="19"/>
      <c r="X12" s="19"/>
      <c r="Y12" s="100"/>
      <c r="Z12" s="98"/>
      <c r="AA12" s="98"/>
      <c r="AB12" s="4"/>
      <c r="AC12" s="4"/>
      <c r="AD12" s="4"/>
      <c r="AE12" s="4"/>
    </row>
    <row r="13" spans="1:31">
      <c r="A13" s="4">
        <v>160</v>
      </c>
      <c r="B13" s="10" t="str">
        <f>L5</f>
        <v>Krulová Lucie</v>
      </c>
      <c r="C13" s="9" t="s">
        <v>6</v>
      </c>
      <c r="D13" s="10" t="str">
        <f>L6</f>
        <v>Vaníčková Nikola</v>
      </c>
      <c r="E13" s="11">
        <v>2</v>
      </c>
      <c r="F13" s="11" t="s">
        <v>8</v>
      </c>
      <c r="G13" s="11">
        <v>0</v>
      </c>
      <c r="H13" s="11">
        <v>30</v>
      </c>
      <c r="I13" s="11" t="s">
        <v>8</v>
      </c>
      <c r="J13" s="11">
        <v>7</v>
      </c>
      <c r="K13" s="3"/>
      <c r="L13" s="3"/>
      <c r="M13" s="3"/>
      <c r="N13" s="3"/>
      <c r="O13" s="3"/>
      <c r="P13" s="3"/>
      <c r="Q13" s="3"/>
      <c r="R13" s="3"/>
      <c r="S13" s="3"/>
      <c r="U13" s="187"/>
      <c r="V13" s="187"/>
      <c r="W13" s="183"/>
      <c r="X13" s="183"/>
      <c r="Y13" s="19"/>
      <c r="Z13" s="238" t="str">
        <f>X7</f>
        <v>Krulová Lucie</v>
      </c>
      <c r="AA13" s="239"/>
      <c r="AB13" s="4"/>
      <c r="AC13" s="4"/>
      <c r="AD13" s="4"/>
      <c r="AE13" s="4"/>
    </row>
    <row r="14" spans="1:31">
      <c r="A14" s="4">
        <v>161</v>
      </c>
      <c r="B14" s="10" t="str">
        <f>L7</f>
        <v>Gažovská Ivana</v>
      </c>
      <c r="C14" s="9" t="s">
        <v>6</v>
      </c>
      <c r="D14" s="10" t="str">
        <f>L8</f>
        <v>Kocmanová Kristýna</v>
      </c>
      <c r="E14" s="11">
        <v>0</v>
      </c>
      <c r="F14" s="11" t="s">
        <v>8</v>
      </c>
      <c r="G14" s="11">
        <v>2</v>
      </c>
      <c r="H14" s="11">
        <v>6</v>
      </c>
      <c r="I14" s="11" t="s">
        <v>8</v>
      </c>
      <c r="J14" s="11">
        <v>30</v>
      </c>
      <c r="K14" s="3"/>
      <c r="L14" s="8" t="s">
        <v>40</v>
      </c>
      <c r="M14" s="181"/>
      <c r="N14" s="181"/>
      <c r="O14" s="181"/>
      <c r="P14" s="5"/>
      <c r="Q14" s="5"/>
      <c r="R14" s="5"/>
      <c r="S14" s="5"/>
      <c r="U14" s="187"/>
      <c r="V14" s="187"/>
      <c r="W14" s="189"/>
      <c r="X14" s="189"/>
      <c r="Y14" s="100"/>
      <c r="Z14" s="240"/>
      <c r="AA14" s="241"/>
      <c r="AB14" s="4"/>
      <c r="AC14" s="4"/>
      <c r="AD14" s="4"/>
      <c r="AE14" s="4"/>
    </row>
    <row r="15" spans="1:31">
      <c r="A15" s="4"/>
      <c r="B15" s="30"/>
      <c r="C15" s="31"/>
      <c r="D15" s="30"/>
      <c r="E15" s="29"/>
      <c r="F15" s="29"/>
      <c r="G15" s="29"/>
      <c r="H15" s="29"/>
      <c r="I15" s="29"/>
      <c r="J15" s="29"/>
      <c r="K15" s="32"/>
      <c r="L15" s="11" t="s">
        <v>9</v>
      </c>
      <c r="M15" s="182" t="s">
        <v>10</v>
      </c>
      <c r="N15" s="182"/>
      <c r="O15" s="182"/>
      <c r="P15" s="12" t="s">
        <v>11</v>
      </c>
      <c r="Q15" s="11" t="s">
        <v>12</v>
      </c>
      <c r="R15" s="11" t="s">
        <v>13</v>
      </c>
      <c r="S15" s="11" t="s">
        <v>4</v>
      </c>
      <c r="U15" s="31"/>
      <c r="V15" s="20"/>
      <c r="W15" s="20"/>
      <c r="X15" s="20"/>
      <c r="Y15" s="100"/>
      <c r="Z15" s="101"/>
      <c r="AA15" s="102"/>
      <c r="AB15" s="4"/>
      <c r="AC15" s="4"/>
      <c r="AD15" s="4"/>
      <c r="AE15" s="4"/>
    </row>
    <row r="16" spans="1:31">
      <c r="A16" s="4">
        <v>13</v>
      </c>
      <c r="B16" s="10" t="str">
        <f>L16</f>
        <v>Dvořáčková Adéla</v>
      </c>
      <c r="C16" s="9" t="s">
        <v>6</v>
      </c>
      <c r="D16" s="10" t="str">
        <f>L20</f>
        <v>Slavíčková Kateřina</v>
      </c>
      <c r="E16" s="11">
        <v>2</v>
      </c>
      <c r="F16" s="11" t="s">
        <v>8</v>
      </c>
      <c r="G16" s="15">
        <v>0</v>
      </c>
      <c r="H16" s="11">
        <v>30</v>
      </c>
      <c r="I16" s="11" t="s">
        <v>8</v>
      </c>
      <c r="J16" s="11">
        <v>8</v>
      </c>
      <c r="K16" s="3"/>
      <c r="L16" s="16" t="s">
        <v>91</v>
      </c>
      <c r="M16" s="9">
        <f>SUM(H16,H19,H21,H24)</f>
        <v>113</v>
      </c>
      <c r="N16" s="4" t="s">
        <v>8</v>
      </c>
      <c r="O16" s="9">
        <f>SUM(J16,J19,J21,J24)</f>
        <v>56</v>
      </c>
      <c r="P16" s="9">
        <f>M16-O16</f>
        <v>57</v>
      </c>
      <c r="Q16" s="9">
        <f>SUM(E16,E19,E21,E24)</f>
        <v>7</v>
      </c>
      <c r="R16" s="9">
        <f>Q16+(P16/100)</f>
        <v>7.57</v>
      </c>
      <c r="S16" s="9">
        <f>RANK(R16,$R$16:$R$20,0)</f>
        <v>2</v>
      </c>
      <c r="U16" s="31"/>
      <c r="V16" s="183"/>
      <c r="W16" s="183"/>
      <c r="X16" s="20"/>
      <c r="Y16" s="100"/>
      <c r="Z16" s="101"/>
      <c r="AA16" s="102"/>
      <c r="AB16" s="4"/>
      <c r="AC16" s="4"/>
      <c r="AD16" s="4"/>
      <c r="AE16" s="4"/>
    </row>
    <row r="17" spans="1:31">
      <c r="A17" s="4">
        <v>14</v>
      </c>
      <c r="B17" s="10" t="str">
        <f>L17</f>
        <v>Jiráková Tereza</v>
      </c>
      <c r="C17" s="9" t="s">
        <v>6</v>
      </c>
      <c r="D17" s="10" t="str">
        <f>L19</f>
        <v>Holmanová Kateřina</v>
      </c>
      <c r="E17" s="11">
        <v>2</v>
      </c>
      <c r="F17" s="11" t="s">
        <v>8</v>
      </c>
      <c r="G17" s="11">
        <v>0</v>
      </c>
      <c r="H17" s="11">
        <v>30</v>
      </c>
      <c r="I17" s="11" t="s">
        <v>8</v>
      </c>
      <c r="J17" s="11">
        <v>9</v>
      </c>
      <c r="K17" s="3"/>
      <c r="L17" s="16" t="s">
        <v>94</v>
      </c>
      <c r="M17" s="9">
        <f>SUM(H17,H20,H22,J24)</f>
        <v>118</v>
      </c>
      <c r="N17" s="9" t="s">
        <v>8</v>
      </c>
      <c r="O17" s="9">
        <f>SUM(J17,J20,H24,J22)</f>
        <v>44</v>
      </c>
      <c r="P17" s="9">
        <f t="shared" ref="P17:P20" si="3">M17-O17</f>
        <v>74</v>
      </c>
      <c r="Q17" s="9">
        <f>SUM(E17,E20,E22,G24)</f>
        <v>7</v>
      </c>
      <c r="R17" s="9">
        <f t="shared" ref="R17:R20" si="4">Q17+(P17/100)</f>
        <v>7.74</v>
      </c>
      <c r="S17" s="9">
        <f t="shared" ref="S17:S20" si="5">RANK(R17,$R$16:$R$20,0)</f>
        <v>1</v>
      </c>
      <c r="U17" s="31"/>
      <c r="V17" s="19"/>
      <c r="W17" s="19"/>
      <c r="X17" s="20"/>
      <c r="Y17" s="100"/>
      <c r="Z17" s="101"/>
      <c r="AA17" s="102"/>
      <c r="AB17" s="4"/>
      <c r="AC17" s="4"/>
      <c r="AD17" s="4"/>
      <c r="AE17" s="4"/>
    </row>
    <row r="18" spans="1:31">
      <c r="A18" s="4">
        <v>40</v>
      </c>
      <c r="B18" s="10" t="str">
        <f>L18</f>
        <v>Doubková Veronika</v>
      </c>
      <c r="C18" s="9" t="s">
        <v>6</v>
      </c>
      <c r="D18" s="10" t="str">
        <f>L20</f>
        <v>Slavíčková Kateřina</v>
      </c>
      <c r="E18" s="11">
        <v>2</v>
      </c>
      <c r="F18" s="11" t="s">
        <v>8</v>
      </c>
      <c r="G18" s="11">
        <v>0</v>
      </c>
      <c r="H18" s="11">
        <v>30</v>
      </c>
      <c r="I18" s="11" t="s">
        <v>8</v>
      </c>
      <c r="J18" s="11">
        <v>10</v>
      </c>
      <c r="K18" s="3"/>
      <c r="L18" s="16" t="s">
        <v>97</v>
      </c>
      <c r="M18" s="9">
        <f>SUM(H25,H18,J21,J22)</f>
        <v>66</v>
      </c>
      <c r="N18" s="9" t="s">
        <v>8</v>
      </c>
      <c r="O18" s="9">
        <f>SUM(J18,J25,H22,H21)</f>
        <v>100</v>
      </c>
      <c r="P18" s="9">
        <f t="shared" si="3"/>
        <v>-34</v>
      </c>
      <c r="Q18" s="9">
        <f>SUM(E18,E25,G22,G21)</f>
        <v>2</v>
      </c>
      <c r="R18" s="9">
        <f t="shared" si="4"/>
        <v>1.66</v>
      </c>
      <c r="S18" s="9">
        <f t="shared" si="5"/>
        <v>4</v>
      </c>
      <c r="U18" s="31"/>
      <c r="V18" s="19"/>
      <c r="W18" s="19"/>
      <c r="X18" s="20"/>
      <c r="Y18" s="100"/>
      <c r="Z18" s="101"/>
      <c r="AA18" s="102"/>
      <c r="AB18" s="4"/>
      <c r="AC18" s="4"/>
      <c r="AD18" s="4"/>
      <c r="AE18" s="4"/>
    </row>
    <row r="19" spans="1:31">
      <c r="A19" s="4">
        <v>41</v>
      </c>
      <c r="B19" s="10" t="str">
        <f>L16</f>
        <v>Dvořáčková Adéla</v>
      </c>
      <c r="C19" s="9" t="s">
        <v>6</v>
      </c>
      <c r="D19" s="10" t="str">
        <f>L19</f>
        <v>Holmanová Kateřina</v>
      </c>
      <c r="E19" s="11">
        <v>2</v>
      </c>
      <c r="F19" s="11" t="s">
        <v>8</v>
      </c>
      <c r="G19" s="11">
        <v>0</v>
      </c>
      <c r="H19" s="11">
        <v>30</v>
      </c>
      <c r="I19" s="15" t="s">
        <v>8</v>
      </c>
      <c r="J19" s="11">
        <v>11</v>
      </c>
      <c r="K19" s="3"/>
      <c r="L19" s="115" t="s">
        <v>101</v>
      </c>
      <c r="M19" s="9">
        <f>SUM(H23,J17,J19,J25)</f>
        <v>80</v>
      </c>
      <c r="N19" s="9" t="s">
        <v>8</v>
      </c>
      <c r="O19" s="9">
        <f>SUM(H17,H19,H25,J23)</f>
        <v>100</v>
      </c>
      <c r="P19" s="9">
        <f t="shared" si="3"/>
        <v>-20</v>
      </c>
      <c r="Q19" s="9">
        <f>SUM(E23,G17,G19,G25)</f>
        <v>4</v>
      </c>
      <c r="R19" s="9">
        <f t="shared" si="4"/>
        <v>3.8</v>
      </c>
      <c r="S19" s="9">
        <f t="shared" si="5"/>
        <v>3</v>
      </c>
      <c r="U19" s="31"/>
      <c r="V19" s="19"/>
      <c r="W19" s="19" t="s">
        <v>59</v>
      </c>
      <c r="X19" s="239" t="str">
        <f>L19</f>
        <v>Holmanová Kateřina</v>
      </c>
      <c r="Y19" s="244"/>
      <c r="Z19" s="101"/>
      <c r="AA19" s="102"/>
      <c r="AB19" s="4"/>
      <c r="AC19" s="4"/>
      <c r="AD19" s="4"/>
      <c r="AE19" s="4"/>
    </row>
    <row r="20" spans="1:31">
      <c r="A20" s="4">
        <v>76</v>
      </c>
      <c r="B20" s="10" t="str">
        <f>L17</f>
        <v>Jiráková Tereza</v>
      </c>
      <c r="C20" s="9" t="s">
        <v>6</v>
      </c>
      <c r="D20" s="10" t="str">
        <f>L20</f>
        <v>Slavíčková Kateřina</v>
      </c>
      <c r="E20" s="11">
        <v>2</v>
      </c>
      <c r="F20" s="11" t="s">
        <v>8</v>
      </c>
      <c r="G20" s="11">
        <v>0</v>
      </c>
      <c r="H20" s="11">
        <v>30</v>
      </c>
      <c r="I20" s="11" t="s">
        <v>8</v>
      </c>
      <c r="J20" s="11">
        <v>7</v>
      </c>
      <c r="K20" s="3"/>
      <c r="L20" s="115" t="s">
        <v>102</v>
      </c>
      <c r="M20" s="9">
        <f>SUM(J16,J18,J20,J23)</f>
        <v>43</v>
      </c>
      <c r="N20" s="9" t="s">
        <v>8</v>
      </c>
      <c r="O20" s="9">
        <f>SUM(H16,H18,H20,H23)</f>
        <v>120</v>
      </c>
      <c r="P20" s="9">
        <f t="shared" si="3"/>
        <v>-77</v>
      </c>
      <c r="Q20" s="9">
        <f>SUM(G16,G18,G20,G23)</f>
        <v>0</v>
      </c>
      <c r="R20" s="9">
        <f t="shared" si="4"/>
        <v>-0.77</v>
      </c>
      <c r="S20" s="9">
        <f t="shared" si="5"/>
        <v>5</v>
      </c>
      <c r="U20" s="31"/>
      <c r="V20" s="19"/>
      <c r="W20" s="19"/>
      <c r="X20" s="20"/>
      <c r="Y20" s="103"/>
      <c r="Z20" s="101"/>
      <c r="AA20" s="102"/>
      <c r="AB20" s="4"/>
      <c r="AC20" s="4"/>
      <c r="AD20" s="4"/>
      <c r="AE20" s="4"/>
    </row>
    <row r="21" spans="1:31">
      <c r="A21" s="4">
        <v>77</v>
      </c>
      <c r="B21" s="10" t="str">
        <f>L16</f>
        <v>Dvořáčková Adéla</v>
      </c>
      <c r="C21" s="9" t="s">
        <v>6</v>
      </c>
      <c r="D21" s="10" t="str">
        <f>L18</f>
        <v>Doubková Veronika</v>
      </c>
      <c r="E21" s="11">
        <v>2</v>
      </c>
      <c r="F21" s="11" t="s">
        <v>8</v>
      </c>
      <c r="G21" s="11">
        <v>0</v>
      </c>
      <c r="H21" s="11">
        <v>30</v>
      </c>
      <c r="I21" s="11" t="s">
        <v>8</v>
      </c>
      <c r="J21" s="11">
        <v>9</v>
      </c>
      <c r="K21" s="3"/>
      <c r="L21" s="23"/>
      <c r="M21" s="24">
        <f>SUM(M16:M20)</f>
        <v>420</v>
      </c>
      <c r="N21" s="25">
        <f>M21-O21</f>
        <v>0</v>
      </c>
      <c r="O21" s="24">
        <f>SUM(O16:O20)</f>
        <v>420</v>
      </c>
      <c r="P21" s="4"/>
      <c r="Q21" s="4"/>
      <c r="R21" s="4"/>
      <c r="S21" s="4"/>
      <c r="U21" s="31"/>
      <c r="V21" s="19"/>
      <c r="W21" s="19"/>
      <c r="X21" s="20"/>
      <c r="Y21" s="19"/>
      <c r="Z21" s="101"/>
      <c r="AA21" s="102"/>
      <c r="AB21" s="4"/>
      <c r="AC21" s="4"/>
      <c r="AD21" s="4"/>
      <c r="AE21" s="4"/>
    </row>
    <row r="22" spans="1:31">
      <c r="A22" s="4">
        <v>121</v>
      </c>
      <c r="B22" s="10" t="str">
        <f>L17</f>
        <v>Jiráková Tereza</v>
      </c>
      <c r="C22" s="9" t="s">
        <v>6</v>
      </c>
      <c r="D22" s="10" t="str">
        <f>L18</f>
        <v>Doubková Veronika</v>
      </c>
      <c r="E22" s="11">
        <v>2</v>
      </c>
      <c r="F22" s="11" t="s">
        <v>8</v>
      </c>
      <c r="G22" s="11">
        <v>0</v>
      </c>
      <c r="H22" s="11">
        <v>30</v>
      </c>
      <c r="I22" s="11" t="s">
        <v>8</v>
      </c>
      <c r="J22" s="11">
        <v>5</v>
      </c>
      <c r="K22" s="3"/>
      <c r="L22" s="23"/>
      <c r="M22" s="4"/>
      <c r="N22" s="4"/>
      <c r="O22" s="4"/>
      <c r="P22" s="4"/>
      <c r="Q22" s="4"/>
      <c r="R22" s="4"/>
      <c r="S22" s="4"/>
      <c r="U22" s="31"/>
      <c r="V22" s="183"/>
      <c r="W22" s="183"/>
      <c r="X22" s="20"/>
      <c r="Y22" s="20"/>
      <c r="Z22" s="101"/>
      <c r="AA22" s="102"/>
      <c r="AB22" s="4"/>
      <c r="AC22" s="4"/>
      <c r="AD22" s="4"/>
      <c r="AE22" s="4"/>
    </row>
    <row r="23" spans="1:31">
      <c r="A23" s="4">
        <v>122</v>
      </c>
      <c r="B23" s="10" t="str">
        <f>L19</f>
        <v>Holmanová Kateřina</v>
      </c>
      <c r="C23" s="9" t="s">
        <v>6</v>
      </c>
      <c r="D23" s="10" t="str">
        <f>L20</f>
        <v>Slavíčková Kateřina</v>
      </c>
      <c r="E23" s="11">
        <v>2</v>
      </c>
      <c r="F23" s="11" t="s">
        <v>8</v>
      </c>
      <c r="G23" s="11">
        <v>0</v>
      </c>
      <c r="H23" s="11">
        <v>30</v>
      </c>
      <c r="I23" s="11" t="s">
        <v>8</v>
      </c>
      <c r="J23" s="11">
        <v>18</v>
      </c>
      <c r="K23" s="3"/>
      <c r="L23" s="23"/>
      <c r="M23" s="4"/>
      <c r="N23" s="4"/>
      <c r="O23" s="4"/>
      <c r="P23" s="4"/>
      <c r="Q23" s="4"/>
      <c r="R23" s="4"/>
      <c r="S23" s="4"/>
      <c r="U23" s="31"/>
      <c r="V23" s="31"/>
      <c r="W23" s="31"/>
      <c r="X23" s="4"/>
      <c r="Y23" s="4"/>
      <c r="Z23" s="31"/>
      <c r="AA23" s="104"/>
      <c r="AB23" s="4"/>
      <c r="AC23" s="4"/>
      <c r="AD23" s="4"/>
      <c r="AE23" s="4"/>
    </row>
    <row r="24" spans="1:31">
      <c r="A24" s="4">
        <v>163</v>
      </c>
      <c r="B24" s="10" t="str">
        <f>L16</f>
        <v>Dvořáčková Adéla</v>
      </c>
      <c r="C24" s="9" t="s">
        <v>6</v>
      </c>
      <c r="D24" s="10" t="str">
        <f>L17</f>
        <v>Jiráková Tereza</v>
      </c>
      <c r="E24" s="11">
        <v>1</v>
      </c>
      <c r="F24" s="11" t="s">
        <v>8</v>
      </c>
      <c r="G24" s="11">
        <v>1</v>
      </c>
      <c r="H24" s="11">
        <v>23</v>
      </c>
      <c r="I24" s="11" t="s">
        <v>8</v>
      </c>
      <c r="J24" s="11">
        <v>28</v>
      </c>
      <c r="K24" s="3"/>
      <c r="L24" s="3"/>
      <c r="M24" s="3"/>
      <c r="N24" s="3"/>
      <c r="O24" s="3"/>
      <c r="P24" s="3"/>
      <c r="Q24" s="3"/>
      <c r="R24" s="3"/>
      <c r="S24" s="3"/>
      <c r="U24" s="31"/>
      <c r="V24" s="4"/>
      <c r="W24" s="4"/>
      <c r="X24" s="4"/>
      <c r="Y24" s="4"/>
      <c r="Z24" s="31"/>
      <c r="AA24" s="104"/>
      <c r="AB24" s="4"/>
      <c r="AC24" s="4"/>
      <c r="AD24" s="4"/>
      <c r="AE24" s="4"/>
    </row>
    <row r="25" spans="1:31">
      <c r="A25" s="4">
        <v>164</v>
      </c>
      <c r="B25" s="105" t="str">
        <f>L18</f>
        <v>Doubková Veronika</v>
      </c>
      <c r="C25" s="106" t="s">
        <v>6</v>
      </c>
      <c r="D25" s="105" t="str">
        <f>L19</f>
        <v>Holmanová Kateřina</v>
      </c>
      <c r="E25" s="107">
        <v>0</v>
      </c>
      <c r="F25" s="107" t="s">
        <v>8</v>
      </c>
      <c r="G25" s="107">
        <v>2</v>
      </c>
      <c r="H25" s="107">
        <v>22</v>
      </c>
      <c r="I25" s="107" t="s">
        <v>8</v>
      </c>
      <c r="J25" s="107">
        <v>30</v>
      </c>
      <c r="K25" s="3"/>
      <c r="L25" s="44" t="s">
        <v>42</v>
      </c>
      <c r="M25" s="3"/>
      <c r="N25" s="3"/>
      <c r="O25" s="3"/>
      <c r="P25" s="3"/>
      <c r="Q25" s="3"/>
      <c r="R25" s="3"/>
      <c r="S25" s="3"/>
      <c r="U25" s="187"/>
      <c r="V25" s="187"/>
      <c r="W25" s="4"/>
      <c r="X25" s="4"/>
      <c r="Y25" s="237" t="str">
        <f>X43</f>
        <v>Kropáčová Petra</v>
      </c>
      <c r="Z25" s="237"/>
      <c r="AA25" s="104"/>
      <c r="AB25" s="236" t="str">
        <f>Z13</f>
        <v>Krulová Lucie</v>
      </c>
      <c r="AC25" s="237"/>
      <c r="AD25" s="4"/>
      <c r="AE25" s="4"/>
    </row>
    <row r="26" spans="1:31">
      <c r="A26" s="4"/>
      <c r="B26" s="10"/>
      <c r="C26" s="9"/>
      <c r="D26" s="10"/>
      <c r="E26" s="11"/>
      <c r="F26" s="11"/>
      <c r="G26" s="11"/>
      <c r="H26" s="11"/>
      <c r="I26" s="11"/>
      <c r="J26" s="11"/>
      <c r="K26" s="6"/>
      <c r="L26" s="11" t="s">
        <v>9</v>
      </c>
      <c r="M26" s="182" t="s">
        <v>10</v>
      </c>
      <c r="N26" s="182"/>
      <c r="O26" s="182"/>
      <c r="P26" s="12" t="s">
        <v>11</v>
      </c>
      <c r="Q26" s="11" t="s">
        <v>12</v>
      </c>
      <c r="R26" s="11" t="s">
        <v>13</v>
      </c>
      <c r="S26" s="11" t="s">
        <v>4</v>
      </c>
      <c r="U26" s="187"/>
      <c r="V26" s="187"/>
      <c r="W26" s="4"/>
      <c r="X26" s="4"/>
      <c r="Y26" s="243" t="s">
        <v>66</v>
      </c>
      <c r="Z26" s="243"/>
      <c r="AA26" s="104"/>
      <c r="AB26" s="4"/>
      <c r="AC26" s="108"/>
      <c r="AD26" s="4"/>
      <c r="AE26" s="4"/>
    </row>
    <row r="27" spans="1:31">
      <c r="A27" s="4">
        <v>15</v>
      </c>
      <c r="B27" s="10" t="str">
        <f>L27</f>
        <v>Sommerová Lucie</v>
      </c>
      <c r="C27" s="9" t="s">
        <v>6</v>
      </c>
      <c r="D27" s="10" t="str">
        <f>L30</f>
        <v>Mazálková Natálie</v>
      </c>
      <c r="E27" s="11">
        <v>2</v>
      </c>
      <c r="F27" s="11" t="s">
        <v>8</v>
      </c>
      <c r="G27" s="11">
        <v>0</v>
      </c>
      <c r="H27" s="11">
        <v>30</v>
      </c>
      <c r="I27" s="15" t="s">
        <v>8</v>
      </c>
      <c r="J27" s="11">
        <v>9</v>
      </c>
      <c r="K27" s="6"/>
      <c r="L27" s="115" t="s">
        <v>92</v>
      </c>
      <c r="M27" s="11">
        <f>SUM(H27,H30,J32)</f>
        <v>90</v>
      </c>
      <c r="N27" s="5" t="s">
        <v>8</v>
      </c>
      <c r="O27" s="11">
        <f>SUM(J27,J30,H32)</f>
        <v>48</v>
      </c>
      <c r="P27" s="11">
        <f>M27-O27</f>
        <v>42</v>
      </c>
      <c r="Q27" s="11">
        <f>SUM(E27,E30,G32)</f>
        <v>6</v>
      </c>
      <c r="R27" s="11">
        <f>Q27+(P27/100)</f>
        <v>6.42</v>
      </c>
      <c r="S27" s="11">
        <f>RANK(R27,$R$27:$R$30,0)</f>
        <v>1</v>
      </c>
      <c r="U27" s="31"/>
      <c r="V27" s="4"/>
      <c r="W27" s="4"/>
      <c r="X27" s="4"/>
      <c r="Y27" s="4"/>
      <c r="Z27" s="31"/>
      <c r="AA27" s="104"/>
      <c r="AB27" s="4"/>
      <c r="AC27" s="104"/>
      <c r="AD27" s="4"/>
      <c r="AE27" s="4"/>
    </row>
    <row r="28" spans="1:31">
      <c r="A28" s="4">
        <v>16</v>
      </c>
      <c r="B28" s="10" t="str">
        <f>L28</f>
        <v>Czajová Tereza</v>
      </c>
      <c r="C28" s="9" t="s">
        <v>6</v>
      </c>
      <c r="D28" s="10" t="str">
        <f>L29</f>
        <v>Kropáčová Petra</v>
      </c>
      <c r="E28" s="11">
        <v>0</v>
      </c>
      <c r="F28" s="11" t="s">
        <v>8</v>
      </c>
      <c r="G28" s="11">
        <v>2</v>
      </c>
      <c r="H28" s="11">
        <v>16</v>
      </c>
      <c r="I28" s="11" t="s">
        <v>8</v>
      </c>
      <c r="J28" s="11">
        <v>30</v>
      </c>
      <c r="K28" s="6"/>
      <c r="L28" s="16" t="s">
        <v>93</v>
      </c>
      <c r="M28" s="11">
        <f>SUM(H28,J30,H31)</f>
        <v>66</v>
      </c>
      <c r="N28" s="11" t="s">
        <v>8</v>
      </c>
      <c r="O28" s="11">
        <f>SUM(J28,H30,J31)</f>
        <v>74</v>
      </c>
      <c r="P28" s="11">
        <f t="shared" ref="P28:P30" si="6">M28-O28</f>
        <v>-8</v>
      </c>
      <c r="Q28" s="11">
        <f>SUM(E28,G30,E31)</f>
        <v>2</v>
      </c>
      <c r="R28" s="11">
        <f t="shared" ref="R28:R30" si="7">Q28+(P28/100)</f>
        <v>1.92</v>
      </c>
      <c r="S28" s="11">
        <f t="shared" ref="S28:S30" si="8">RANK(R28,$R$27:$R$30,0)</f>
        <v>3</v>
      </c>
      <c r="U28" s="31"/>
      <c r="V28" s="183"/>
      <c r="W28" s="183"/>
      <c r="X28" s="20"/>
      <c r="Y28" s="20"/>
      <c r="Z28" s="101"/>
      <c r="AA28" s="102"/>
      <c r="AB28" s="4"/>
      <c r="AC28" s="104"/>
      <c r="AD28" s="4"/>
      <c r="AE28" s="4"/>
    </row>
    <row r="29" spans="1:31">
      <c r="A29" s="4">
        <v>78</v>
      </c>
      <c r="B29" s="10" t="str">
        <f>L30</f>
        <v>Mazálková Natálie</v>
      </c>
      <c r="C29" s="9" t="s">
        <v>6</v>
      </c>
      <c r="D29" s="10" t="str">
        <f>L29</f>
        <v>Kropáčová Petra</v>
      </c>
      <c r="E29" s="11">
        <v>0</v>
      </c>
      <c r="F29" s="11" t="s">
        <v>8</v>
      </c>
      <c r="G29" s="11">
        <v>2</v>
      </c>
      <c r="H29" s="11">
        <v>8</v>
      </c>
      <c r="I29" s="11" t="s">
        <v>8</v>
      </c>
      <c r="J29" s="11">
        <v>30</v>
      </c>
      <c r="K29" s="6"/>
      <c r="L29" s="115" t="s">
        <v>98</v>
      </c>
      <c r="M29" s="11">
        <f>SUM(J28,J29,H32)</f>
        <v>79</v>
      </c>
      <c r="N29" s="11" t="s">
        <v>8</v>
      </c>
      <c r="O29" s="11">
        <f>SUM(H28,H29,J32)</f>
        <v>54</v>
      </c>
      <c r="P29" s="11">
        <f t="shared" si="6"/>
        <v>25</v>
      </c>
      <c r="Q29" s="11">
        <f>SUM(G28,G29,E32)</f>
        <v>4</v>
      </c>
      <c r="R29" s="11">
        <f t="shared" si="7"/>
        <v>4.25</v>
      </c>
      <c r="S29" s="11">
        <f t="shared" si="8"/>
        <v>2</v>
      </c>
      <c r="U29" s="31"/>
      <c r="V29" s="19"/>
      <c r="W29" s="19"/>
      <c r="X29" s="20"/>
      <c r="Y29" s="20"/>
      <c r="Z29" s="101"/>
      <c r="AA29" s="102"/>
      <c r="AB29" s="4"/>
      <c r="AC29" s="104"/>
      <c r="AD29" s="4"/>
      <c r="AE29" s="4"/>
    </row>
    <row r="30" spans="1:31">
      <c r="A30" s="4">
        <v>79</v>
      </c>
      <c r="B30" s="10" t="str">
        <f>L27</f>
        <v>Sommerová Lucie</v>
      </c>
      <c r="C30" s="9" t="s">
        <v>6</v>
      </c>
      <c r="D30" s="10" t="str">
        <f>L28</f>
        <v>Czajová Tereza</v>
      </c>
      <c r="E30" s="11">
        <v>2</v>
      </c>
      <c r="F30" s="11" t="s">
        <v>8</v>
      </c>
      <c r="G30" s="11">
        <v>0</v>
      </c>
      <c r="H30" s="11">
        <v>30</v>
      </c>
      <c r="I30" s="11" t="s">
        <v>8</v>
      </c>
      <c r="J30" s="11">
        <v>20</v>
      </c>
      <c r="K30" s="6"/>
      <c r="L30" s="16" t="s">
        <v>96</v>
      </c>
      <c r="M30" s="11">
        <f>SUM(J27,H29,J31)</f>
        <v>31</v>
      </c>
      <c r="N30" s="11" t="s">
        <v>8</v>
      </c>
      <c r="O30" s="11">
        <f>SUM(H27,J29,H31)</f>
        <v>90</v>
      </c>
      <c r="P30" s="11">
        <f t="shared" si="6"/>
        <v>-59</v>
      </c>
      <c r="Q30" s="11">
        <f>SUM(G27,E29,G31)</f>
        <v>0</v>
      </c>
      <c r="R30" s="11">
        <f t="shared" si="7"/>
        <v>-0.59</v>
      </c>
      <c r="S30" s="11">
        <f t="shared" si="8"/>
        <v>4</v>
      </c>
      <c r="U30" s="31"/>
      <c r="V30" s="19"/>
      <c r="W30" s="19"/>
      <c r="X30" s="20"/>
      <c r="Y30" s="20"/>
      <c r="Z30" s="101"/>
      <c r="AA30" s="102"/>
      <c r="AB30" s="4"/>
      <c r="AC30" s="104"/>
      <c r="AD30" s="4"/>
      <c r="AE30" s="4"/>
    </row>
    <row r="31" spans="1:31">
      <c r="A31" s="4">
        <v>123</v>
      </c>
      <c r="B31" s="10" t="str">
        <f>L28</f>
        <v>Czajová Tereza</v>
      </c>
      <c r="C31" s="9" t="s">
        <v>6</v>
      </c>
      <c r="D31" s="10" t="str">
        <f>L30</f>
        <v>Mazálková Natálie</v>
      </c>
      <c r="E31" s="15">
        <v>2</v>
      </c>
      <c r="F31" s="11" t="s">
        <v>8</v>
      </c>
      <c r="G31" s="11">
        <v>0</v>
      </c>
      <c r="H31" s="11">
        <v>30</v>
      </c>
      <c r="I31" s="11" t="s">
        <v>8</v>
      </c>
      <c r="J31" s="11">
        <v>14</v>
      </c>
      <c r="K31" s="6"/>
      <c r="L31" s="7"/>
      <c r="M31" s="109">
        <f>SUM(M27:M30)</f>
        <v>266</v>
      </c>
      <c r="N31" s="110">
        <f>M31-O31</f>
        <v>0</v>
      </c>
      <c r="O31" s="109">
        <f>SUM(O27:O30)</f>
        <v>266</v>
      </c>
      <c r="P31" s="5"/>
      <c r="Q31" s="5"/>
      <c r="R31" s="5"/>
      <c r="S31" s="5"/>
      <c r="U31" s="31"/>
      <c r="V31" s="19"/>
      <c r="W31" s="19" t="s">
        <v>45</v>
      </c>
      <c r="X31" s="242" t="str">
        <f>L16</f>
        <v>Dvořáčková Adéla</v>
      </c>
      <c r="Y31" s="242"/>
      <c r="Z31" s="101"/>
      <c r="AA31" s="102"/>
      <c r="AB31" s="4"/>
      <c r="AC31" s="104"/>
      <c r="AD31" s="4"/>
      <c r="AE31" s="4"/>
    </row>
    <row r="32" spans="1:31">
      <c r="A32" s="4">
        <v>124</v>
      </c>
      <c r="B32" s="10" t="str">
        <f>L29</f>
        <v>Kropáčová Petra</v>
      </c>
      <c r="C32" s="9" t="s">
        <v>6</v>
      </c>
      <c r="D32" s="10" t="str">
        <f>L27</f>
        <v>Sommerová Lucie</v>
      </c>
      <c r="E32" s="11">
        <v>0</v>
      </c>
      <c r="F32" s="11" t="s">
        <v>8</v>
      </c>
      <c r="G32" s="11">
        <v>2</v>
      </c>
      <c r="H32" s="11">
        <v>19</v>
      </c>
      <c r="I32" s="11" t="s">
        <v>8</v>
      </c>
      <c r="J32" s="11">
        <v>30</v>
      </c>
      <c r="K32" s="6"/>
      <c r="L32" s="7"/>
      <c r="M32" s="5"/>
      <c r="N32" s="5"/>
      <c r="O32" s="5"/>
      <c r="P32" s="5"/>
      <c r="Q32" s="5"/>
      <c r="R32" s="5"/>
      <c r="S32" s="5"/>
      <c r="U32" s="31"/>
      <c r="V32" s="19"/>
      <c r="W32" s="19"/>
      <c r="X32" s="20"/>
      <c r="Y32" s="99"/>
      <c r="Z32" s="101"/>
      <c r="AA32" s="102"/>
      <c r="AB32" s="4"/>
      <c r="AC32" s="104"/>
      <c r="AD32" s="4"/>
      <c r="AE32" s="4"/>
    </row>
    <row r="33" spans="1:31">
      <c r="A33" s="4"/>
      <c r="B33" s="10"/>
      <c r="C33" s="9"/>
      <c r="D33" s="10"/>
      <c r="E33" s="11"/>
      <c r="F33" s="11"/>
      <c r="G33" s="11"/>
      <c r="H33" s="11"/>
      <c r="I33" s="11"/>
      <c r="J33" s="11"/>
      <c r="K33" s="6"/>
      <c r="L33" s="7"/>
      <c r="M33" s="5"/>
      <c r="N33" s="5"/>
      <c r="O33" s="5"/>
      <c r="P33" s="5"/>
      <c r="Q33" s="5"/>
      <c r="R33" s="5"/>
      <c r="S33" s="5"/>
      <c r="U33" s="31"/>
      <c r="V33" s="19"/>
      <c r="W33" s="19"/>
      <c r="X33" s="20"/>
      <c r="Y33" s="100"/>
      <c r="Z33" s="101"/>
      <c r="AA33" s="102"/>
      <c r="AB33" s="4"/>
      <c r="AC33" s="104"/>
      <c r="AD33" s="4"/>
      <c r="AE33" s="4"/>
    </row>
    <row r="34" spans="1:31">
      <c r="A34" s="31"/>
      <c r="B34" s="30"/>
      <c r="C34" s="31"/>
      <c r="D34" s="30"/>
      <c r="E34" s="29"/>
      <c r="F34" s="29"/>
      <c r="G34" s="29"/>
      <c r="H34" s="29"/>
      <c r="I34" s="29"/>
      <c r="J34" s="29"/>
      <c r="K34" s="30"/>
      <c r="L34" s="40"/>
      <c r="M34" s="31"/>
      <c r="N34" s="31"/>
      <c r="O34" s="31"/>
      <c r="P34" s="31"/>
      <c r="Q34" s="31"/>
      <c r="R34" s="31"/>
      <c r="S34" s="31"/>
      <c r="U34" s="31"/>
      <c r="V34" s="183"/>
      <c r="W34" s="183"/>
      <c r="X34" s="20"/>
      <c r="Y34" s="100"/>
      <c r="Z34" s="101"/>
      <c r="AA34" s="102"/>
      <c r="AB34" s="4"/>
      <c r="AC34" s="104"/>
      <c r="AD34" s="4"/>
      <c r="AE34" s="4"/>
    </row>
    <row r="35" spans="1:31">
      <c r="A35" s="31"/>
      <c r="B35" s="30"/>
      <c r="C35" s="31"/>
      <c r="D35" s="30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0"/>
      <c r="Q35" s="30"/>
      <c r="R35" s="30"/>
      <c r="S35" s="30"/>
      <c r="U35" s="31"/>
      <c r="V35" s="19"/>
      <c r="W35" s="19"/>
      <c r="X35" s="19"/>
      <c r="Y35" s="100"/>
      <c r="Z35" s="101"/>
      <c r="AA35" s="102"/>
      <c r="AB35" s="4"/>
      <c r="AC35" s="104"/>
      <c r="AD35" s="4"/>
      <c r="AE35" s="4"/>
    </row>
    <row r="36" spans="1:31">
      <c r="A36" s="31"/>
      <c r="B36" s="30"/>
      <c r="C36" s="31"/>
      <c r="D36" s="30"/>
      <c r="E36" s="29"/>
      <c r="F36" s="29"/>
      <c r="G36" s="29"/>
      <c r="H36" s="29"/>
      <c r="I36" s="29"/>
      <c r="J36" s="29"/>
      <c r="K36" s="30"/>
      <c r="L36" s="30"/>
      <c r="M36" s="30"/>
      <c r="N36" s="30"/>
      <c r="O36" s="30"/>
      <c r="P36" s="30"/>
      <c r="Q36" s="30"/>
      <c r="R36" s="30"/>
      <c r="S36" s="30"/>
      <c r="U36" s="31"/>
      <c r="V36" s="20"/>
      <c r="W36" s="19"/>
      <c r="X36" s="19"/>
      <c r="Y36" s="100"/>
      <c r="Z36" s="101"/>
      <c r="AA36" s="102"/>
      <c r="AB36" s="4"/>
      <c r="AC36" s="104"/>
      <c r="AD36" s="4"/>
      <c r="AE36" s="4"/>
    </row>
    <row r="37" spans="1:3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U37" s="186"/>
      <c r="V37" s="186"/>
      <c r="W37" s="183"/>
      <c r="X37" s="183"/>
      <c r="Y37" s="100"/>
      <c r="Z37" s="238" t="str">
        <f>X31</f>
        <v>Dvořáčková Adéla</v>
      </c>
      <c r="AA37" s="244"/>
      <c r="AB37" s="4"/>
      <c r="AC37" s="104"/>
      <c r="AD37" s="4"/>
      <c r="AE37" s="4"/>
    </row>
    <row r="38" spans="1:3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U38" s="187"/>
      <c r="V38" s="187"/>
      <c r="W38" s="189"/>
      <c r="X38" s="189"/>
      <c r="Y38" s="100"/>
      <c r="Z38" s="190"/>
      <c r="AA38" s="191"/>
      <c r="AB38" s="4"/>
      <c r="AC38" s="104"/>
      <c r="AD38" s="4"/>
      <c r="AE38" s="4"/>
    </row>
    <row r="39" spans="1:31">
      <c r="U39" s="31"/>
      <c r="V39" s="20"/>
      <c r="W39" s="20"/>
      <c r="X39" s="20"/>
      <c r="Y39" s="100"/>
      <c r="Z39" s="98"/>
      <c r="AA39" s="98"/>
      <c r="AB39" s="4"/>
      <c r="AC39" s="104"/>
      <c r="AD39" s="4"/>
      <c r="AE39" s="4"/>
    </row>
    <row r="40" spans="1:31">
      <c r="U40" s="31"/>
      <c r="V40" s="183"/>
      <c r="W40" s="183"/>
      <c r="X40" s="20"/>
      <c r="Y40" s="100"/>
      <c r="Z40" s="98"/>
      <c r="AA40" s="98"/>
      <c r="AB40" s="4"/>
      <c r="AC40" s="104"/>
      <c r="AD40" s="4"/>
      <c r="AE40" s="4"/>
    </row>
    <row r="41" spans="1:31">
      <c r="U41" s="31"/>
      <c r="V41" s="19"/>
      <c r="W41" s="19"/>
      <c r="X41" s="20"/>
      <c r="Y41" s="100"/>
      <c r="Z41" s="98"/>
      <c r="AA41" s="98"/>
      <c r="AB41" s="4"/>
      <c r="AC41" s="104"/>
      <c r="AD41" s="4"/>
      <c r="AE41" s="4"/>
    </row>
    <row r="42" spans="1:31">
      <c r="U42" s="31"/>
      <c r="V42" s="19"/>
      <c r="W42" s="19"/>
      <c r="X42" s="20"/>
      <c r="Y42" s="100"/>
      <c r="Z42" s="98"/>
      <c r="AA42" s="98"/>
      <c r="AB42" s="4"/>
      <c r="AC42" s="104"/>
      <c r="AD42" s="4"/>
      <c r="AE42" s="4"/>
    </row>
    <row r="43" spans="1:31">
      <c r="U43" s="31"/>
      <c r="V43" s="19"/>
      <c r="W43" s="31" t="s">
        <v>41</v>
      </c>
      <c r="X43" s="239" t="str">
        <f>L29</f>
        <v>Kropáčová Petra</v>
      </c>
      <c r="Y43" s="244"/>
      <c r="Z43" s="98"/>
      <c r="AA43" s="98"/>
      <c r="AB43" s="4"/>
      <c r="AC43" s="104"/>
      <c r="AD43" s="4"/>
      <c r="AE43" s="4"/>
    </row>
    <row r="44" spans="1:31">
      <c r="U44" s="31"/>
      <c r="V44" s="19"/>
      <c r="W44" s="19"/>
      <c r="X44" s="20"/>
      <c r="Y44" s="103"/>
      <c r="Z44" s="98"/>
      <c r="AA44" s="98"/>
      <c r="AB44" s="4"/>
      <c r="AC44" s="104"/>
      <c r="AD44" s="4"/>
      <c r="AE44" s="4"/>
    </row>
    <row r="45" spans="1:31">
      <c r="U45" s="31"/>
      <c r="V45" s="19"/>
      <c r="W45" s="19"/>
      <c r="X45" s="20"/>
      <c r="Y45" s="19"/>
      <c r="Z45" s="98"/>
      <c r="AA45" s="98"/>
      <c r="AB45" s="4"/>
      <c r="AC45" s="104"/>
      <c r="AD45" s="4"/>
      <c r="AE45" s="4"/>
    </row>
    <row r="46" spans="1:31">
      <c r="U46" s="31"/>
      <c r="V46" s="183"/>
      <c r="W46" s="183"/>
      <c r="X46" s="20"/>
      <c r="Y46" s="20"/>
      <c r="Z46" s="98"/>
      <c r="AA46" s="98"/>
      <c r="AB46" s="4"/>
      <c r="AC46" s="104"/>
      <c r="AD46" s="4"/>
      <c r="AE46" s="4"/>
    </row>
    <row r="47" spans="1:31">
      <c r="U47" s="31"/>
      <c r="V47" s="31"/>
      <c r="W47" s="31"/>
      <c r="X47" s="4"/>
      <c r="Y47" s="4"/>
      <c r="Z47" s="4"/>
      <c r="AA47" s="4"/>
      <c r="AB47" s="4"/>
      <c r="AC47" s="104"/>
      <c r="AD47" s="4"/>
      <c r="AE47" s="4"/>
    </row>
    <row r="48" spans="1:31">
      <c r="U48" s="31"/>
      <c r="V48" s="31"/>
      <c r="W48" s="31"/>
      <c r="X48" s="4"/>
      <c r="Y48" s="4"/>
      <c r="Z48" s="4"/>
      <c r="AA48" s="4"/>
      <c r="AB48" s="4"/>
      <c r="AC48" s="104"/>
      <c r="AD48" s="4"/>
      <c r="AE48" s="4"/>
    </row>
    <row r="49" spans="21:31">
      <c r="U49" s="31"/>
      <c r="V49" s="4"/>
      <c r="W49" s="4"/>
      <c r="X49" s="4"/>
      <c r="Y49" s="4"/>
      <c r="Z49" s="4"/>
      <c r="AA49" s="237" t="str">
        <f>Z62</f>
        <v>Sommerová Lucie</v>
      </c>
      <c r="AB49" s="237"/>
      <c r="AC49" s="104"/>
      <c r="AD49" s="236" t="str">
        <f>AB25</f>
        <v>Krulová Lucie</v>
      </c>
      <c r="AE49" s="237"/>
    </row>
    <row r="50" spans="21:31">
      <c r="U50" s="31"/>
      <c r="V50" s="4"/>
      <c r="W50" s="4"/>
      <c r="X50" s="4"/>
      <c r="Y50" s="4"/>
      <c r="Z50" s="4"/>
      <c r="AA50" s="243" t="s">
        <v>20</v>
      </c>
      <c r="AB50" s="243"/>
      <c r="AC50" s="104"/>
      <c r="AD50" s="245" t="s">
        <v>17</v>
      </c>
      <c r="AE50" s="243"/>
    </row>
    <row r="51" spans="21:31">
      <c r="U51" s="31"/>
      <c r="V51" s="4"/>
      <c r="W51" s="4"/>
      <c r="X51" s="4"/>
      <c r="Y51" s="4"/>
      <c r="Z51" s="4"/>
      <c r="AA51" s="4"/>
      <c r="AB51" s="4"/>
      <c r="AC51" s="104"/>
      <c r="AD51" s="4"/>
      <c r="AE51" s="4"/>
    </row>
    <row r="52" spans="21:31">
      <c r="U52" s="31"/>
      <c r="V52" s="4"/>
      <c r="W52" s="4"/>
      <c r="X52" s="4"/>
      <c r="Y52" s="4"/>
      <c r="Z52" s="4"/>
      <c r="AA52" s="4"/>
      <c r="AB52" s="4"/>
      <c r="AC52" s="104"/>
      <c r="AD52" s="4"/>
      <c r="AE52" s="4"/>
    </row>
    <row r="53" spans="21:31">
      <c r="U53" s="29"/>
      <c r="V53" s="183"/>
      <c r="W53" s="183"/>
      <c r="X53" s="20"/>
      <c r="Y53" s="20"/>
      <c r="Z53" s="98"/>
      <c r="AA53" s="98"/>
      <c r="AB53" s="4"/>
      <c r="AC53" s="104"/>
      <c r="AD53" s="4"/>
      <c r="AE53" s="4"/>
    </row>
    <row r="54" spans="21:31">
      <c r="U54" s="31"/>
      <c r="V54" s="19"/>
      <c r="W54" s="19"/>
      <c r="X54" s="20"/>
      <c r="Y54" s="20"/>
      <c r="Z54" s="98"/>
      <c r="AA54" s="98"/>
      <c r="AB54" s="4"/>
      <c r="AC54" s="104"/>
      <c r="AD54" s="4"/>
      <c r="AE54" s="4"/>
    </row>
    <row r="55" spans="21:31">
      <c r="U55" s="31"/>
      <c r="V55" s="19"/>
      <c r="W55" s="19"/>
      <c r="X55" s="20"/>
      <c r="Y55" s="20"/>
      <c r="Z55" s="98"/>
      <c r="AA55" s="98"/>
      <c r="AB55" s="4"/>
      <c r="AC55" s="104"/>
      <c r="AD55" s="4"/>
      <c r="AE55" s="4"/>
    </row>
    <row r="56" spans="21:31">
      <c r="U56" s="31"/>
      <c r="V56" s="19"/>
      <c r="W56" s="31" t="s">
        <v>50</v>
      </c>
      <c r="X56" s="242" t="str">
        <f>L27</f>
        <v>Sommerová Lucie</v>
      </c>
      <c r="Y56" s="242"/>
      <c r="Z56" s="98"/>
      <c r="AA56" s="98"/>
      <c r="AB56" s="4"/>
      <c r="AC56" s="104"/>
      <c r="AD56" s="4"/>
      <c r="AE56" s="4"/>
    </row>
    <row r="57" spans="21:31">
      <c r="U57" s="31"/>
      <c r="V57" s="19"/>
      <c r="W57" s="19"/>
      <c r="X57" s="20"/>
      <c r="Y57" s="99"/>
      <c r="Z57" s="98"/>
      <c r="AA57" s="98"/>
      <c r="AB57" s="4"/>
      <c r="AC57" s="104"/>
      <c r="AD57" s="4"/>
      <c r="AE57" s="4"/>
    </row>
    <row r="58" spans="21:31">
      <c r="U58" s="31"/>
      <c r="V58" s="19"/>
      <c r="W58" s="19"/>
      <c r="X58" s="20"/>
      <c r="Y58" s="100"/>
      <c r="Z58" s="98"/>
      <c r="AA58" s="98"/>
      <c r="AB58" s="4"/>
      <c r="AC58" s="104"/>
      <c r="AD58" s="4"/>
      <c r="AE58" s="4"/>
    </row>
    <row r="59" spans="21:31">
      <c r="U59" s="31"/>
      <c r="V59" s="183"/>
      <c r="W59" s="183"/>
      <c r="X59" s="20"/>
      <c r="Y59" s="100"/>
      <c r="Z59" s="98"/>
      <c r="AA59" s="98"/>
      <c r="AB59" s="4"/>
      <c r="AC59" s="104"/>
      <c r="AD59" s="4"/>
      <c r="AE59" s="4"/>
    </row>
    <row r="60" spans="21:31">
      <c r="U60" s="31"/>
      <c r="V60" s="19"/>
      <c r="W60" s="19"/>
      <c r="X60" s="19"/>
      <c r="Y60" s="100"/>
      <c r="Z60" s="98"/>
      <c r="AA60" s="98"/>
      <c r="AB60" s="4"/>
      <c r="AC60" s="104"/>
      <c r="AD60" s="4"/>
      <c r="AE60" s="4"/>
    </row>
    <row r="61" spans="21:31">
      <c r="U61" s="31"/>
      <c r="V61" s="19"/>
      <c r="W61" s="19"/>
      <c r="X61" s="19"/>
      <c r="Y61" s="100"/>
      <c r="Z61" s="98"/>
      <c r="AA61" s="98"/>
      <c r="AB61" s="4"/>
      <c r="AC61" s="104"/>
      <c r="AD61" s="4"/>
      <c r="AE61" s="4"/>
    </row>
    <row r="62" spans="21:31">
      <c r="U62" s="183"/>
      <c r="V62" s="183"/>
      <c r="W62" s="183"/>
      <c r="X62" s="183"/>
      <c r="Y62" s="100"/>
      <c r="Z62" s="247" t="str">
        <f>X56</f>
        <v>Sommerová Lucie</v>
      </c>
      <c r="AA62" s="242"/>
      <c r="AB62" s="4"/>
      <c r="AC62" s="104"/>
      <c r="AD62" s="4"/>
      <c r="AE62" s="4"/>
    </row>
    <row r="63" spans="21:31">
      <c r="U63" s="187"/>
      <c r="V63" s="187"/>
      <c r="W63" s="189"/>
      <c r="X63" s="189"/>
      <c r="Y63" s="100"/>
      <c r="Z63" s="190"/>
      <c r="AA63" s="246"/>
      <c r="AB63" s="4"/>
      <c r="AC63" s="104"/>
      <c r="AD63" s="4"/>
      <c r="AE63" s="4"/>
    </row>
    <row r="64" spans="21:31">
      <c r="U64" s="3"/>
      <c r="V64" s="20"/>
      <c r="W64" s="20"/>
      <c r="X64" s="20"/>
      <c r="Y64" s="100"/>
      <c r="Z64" s="101"/>
      <c r="AA64" s="102"/>
      <c r="AB64" s="4"/>
      <c r="AC64" s="104"/>
      <c r="AD64" s="4"/>
      <c r="AE64" s="4"/>
    </row>
    <row r="65" spans="21:31">
      <c r="U65" s="3"/>
      <c r="V65" s="183"/>
      <c r="W65" s="183"/>
      <c r="X65" s="20"/>
      <c r="Y65" s="100"/>
      <c r="Z65" s="101"/>
      <c r="AA65" s="102"/>
      <c r="AB65" s="4"/>
      <c r="AC65" s="104"/>
      <c r="AD65" s="4"/>
      <c r="AE65" s="4"/>
    </row>
    <row r="66" spans="21:31">
      <c r="U66" s="31"/>
      <c r="V66" s="19"/>
      <c r="W66" s="19"/>
      <c r="X66" s="20"/>
      <c r="Y66" s="100"/>
      <c r="Z66" s="101"/>
      <c r="AA66" s="102"/>
      <c r="AB66" s="4"/>
      <c r="AC66" s="104"/>
      <c r="AD66" s="4"/>
      <c r="AE66" s="4"/>
    </row>
    <row r="67" spans="21:31">
      <c r="U67" s="31"/>
      <c r="V67" s="19"/>
      <c r="W67" s="19"/>
      <c r="X67" s="20"/>
      <c r="Y67" s="100"/>
      <c r="Z67" s="101"/>
      <c r="AA67" s="102"/>
      <c r="AB67" s="4"/>
      <c r="AC67" s="104"/>
      <c r="AD67" s="4"/>
      <c r="AE67" s="4"/>
    </row>
    <row r="68" spans="21:31">
      <c r="U68" s="31"/>
      <c r="V68" s="19"/>
      <c r="W68" s="19" t="s">
        <v>18</v>
      </c>
      <c r="X68" s="239" t="str">
        <f>L6</f>
        <v>Vaníčková Nikola</v>
      </c>
      <c r="Y68" s="244"/>
      <c r="Z68" s="101"/>
      <c r="AA68" s="102"/>
      <c r="AB68" s="4"/>
      <c r="AC68" s="104"/>
      <c r="AD68" s="4"/>
      <c r="AE68" s="4"/>
    </row>
    <row r="69" spans="21:31">
      <c r="U69" s="31"/>
      <c r="V69" s="19"/>
      <c r="W69" s="19"/>
      <c r="X69" s="20"/>
      <c r="Y69" s="103"/>
      <c r="Z69" s="101"/>
      <c r="AA69" s="102"/>
      <c r="AB69" s="4"/>
      <c r="AC69" s="104"/>
      <c r="AD69" s="4"/>
      <c r="AE69" s="4"/>
    </row>
    <row r="70" spans="21:31">
      <c r="U70" s="31"/>
      <c r="V70" s="19"/>
      <c r="W70" s="19"/>
      <c r="X70" s="20"/>
      <c r="Y70" s="19"/>
      <c r="Z70" s="101"/>
      <c r="AA70" s="102"/>
      <c r="AB70" s="4"/>
      <c r="AC70" s="104"/>
      <c r="AD70" s="4"/>
      <c r="AE70" s="4"/>
    </row>
    <row r="71" spans="21:31">
      <c r="U71" s="31"/>
      <c r="V71" s="183"/>
      <c r="W71" s="183"/>
      <c r="X71" s="20"/>
      <c r="Y71" s="20"/>
      <c r="Z71" s="101"/>
      <c r="AA71" s="102"/>
      <c r="AB71" s="4"/>
      <c r="AC71" s="104"/>
      <c r="AD71" s="4"/>
      <c r="AE71" s="4"/>
    </row>
    <row r="72" spans="21:31">
      <c r="U72" s="31"/>
      <c r="V72" s="31"/>
      <c r="W72" s="31"/>
      <c r="X72" s="4"/>
      <c r="Y72" s="4"/>
      <c r="Z72" s="31"/>
      <c r="AA72" s="104"/>
      <c r="AB72" s="4"/>
      <c r="AC72" s="104"/>
      <c r="AD72" s="4"/>
      <c r="AE72" s="4"/>
    </row>
    <row r="73" spans="21:31">
      <c r="U73" s="31"/>
      <c r="V73" s="31"/>
      <c r="W73" s="31"/>
      <c r="X73" s="4"/>
      <c r="Y73" s="4"/>
      <c r="Z73" s="31"/>
      <c r="AA73" s="104"/>
      <c r="AB73" s="4"/>
      <c r="AC73" s="104"/>
      <c r="AD73" s="4"/>
      <c r="AE73" s="4"/>
    </row>
    <row r="74" spans="21:31">
      <c r="U74" s="31"/>
      <c r="V74" s="4"/>
      <c r="W74" s="4"/>
      <c r="X74" s="4"/>
      <c r="Y74" s="237" t="str">
        <f>X68</f>
        <v>Vaníčková Nikola</v>
      </c>
      <c r="Z74" s="237"/>
      <c r="AA74" s="104"/>
      <c r="AB74" s="236" t="str">
        <f>Z86</f>
        <v>Jiráková Tereza</v>
      </c>
      <c r="AC74" s="250"/>
      <c r="AD74" s="4"/>
      <c r="AE74" s="4"/>
    </row>
    <row r="75" spans="21:31">
      <c r="U75" s="31"/>
      <c r="V75" s="4"/>
      <c r="W75" s="4"/>
      <c r="X75" s="4"/>
      <c r="Y75" s="243" t="s">
        <v>66</v>
      </c>
      <c r="Z75" s="243"/>
      <c r="AA75" s="104"/>
      <c r="AB75" s="4"/>
      <c r="AC75" s="4"/>
      <c r="AD75" s="4"/>
      <c r="AE75" s="4"/>
    </row>
    <row r="76" spans="21:31">
      <c r="U76" s="31"/>
      <c r="V76" s="4"/>
      <c r="W76" s="4"/>
      <c r="X76" s="4"/>
      <c r="Y76" s="4"/>
      <c r="Z76" s="31"/>
      <c r="AA76" s="104"/>
      <c r="AB76" s="4"/>
      <c r="AC76" s="4"/>
      <c r="AD76" s="4"/>
      <c r="AE76" s="4"/>
    </row>
    <row r="77" spans="21:31">
      <c r="U77" s="31"/>
      <c r="V77" s="183"/>
      <c r="W77" s="183"/>
      <c r="X77" s="20"/>
      <c r="Y77" s="20"/>
      <c r="Z77" s="101"/>
      <c r="AA77" s="102"/>
      <c r="AB77" s="4"/>
      <c r="AC77" s="4"/>
      <c r="AD77" s="4"/>
      <c r="AE77" s="4"/>
    </row>
    <row r="78" spans="21:31">
      <c r="U78" s="31"/>
      <c r="V78" s="19"/>
      <c r="W78" s="19"/>
      <c r="X78" s="20"/>
      <c r="Y78" s="20"/>
      <c r="Z78" s="101"/>
      <c r="AA78" s="102"/>
      <c r="AB78" s="4"/>
      <c r="AC78" s="4"/>
      <c r="AD78" s="4"/>
      <c r="AE78" s="4"/>
    </row>
    <row r="79" spans="21:31">
      <c r="U79" s="31"/>
      <c r="V79" s="19"/>
      <c r="W79" s="19"/>
      <c r="X79" s="20"/>
      <c r="Y79" s="20"/>
      <c r="Z79" s="101"/>
      <c r="AA79" s="102"/>
      <c r="AB79" s="4"/>
      <c r="AC79" s="4"/>
      <c r="AD79" s="4"/>
      <c r="AE79" s="4"/>
    </row>
    <row r="80" spans="21:31">
      <c r="U80" s="31"/>
      <c r="V80" s="19"/>
      <c r="W80" s="31" t="s">
        <v>19</v>
      </c>
      <c r="X80" s="242" t="str">
        <f>L8</f>
        <v>Kocmanová Kristýna</v>
      </c>
      <c r="Y80" s="242"/>
      <c r="Z80" s="101"/>
      <c r="AA80" s="102"/>
      <c r="AB80" s="4"/>
      <c r="AC80" s="4"/>
      <c r="AD80" s="4"/>
      <c r="AE80" s="4"/>
    </row>
    <row r="81" spans="21:31">
      <c r="U81" s="31"/>
      <c r="V81" s="19"/>
      <c r="W81" s="19"/>
      <c r="X81" s="20"/>
      <c r="Y81" s="99"/>
      <c r="Z81" s="101"/>
      <c r="AA81" s="102"/>
      <c r="AB81" s="4"/>
      <c r="AC81" s="4"/>
      <c r="AD81" s="4"/>
      <c r="AE81" s="4"/>
    </row>
    <row r="82" spans="21:31">
      <c r="U82" s="31"/>
      <c r="V82" s="19"/>
      <c r="W82" s="19"/>
      <c r="X82" s="20"/>
      <c r="Y82" s="100"/>
      <c r="Z82" s="101"/>
      <c r="AA82" s="102"/>
      <c r="AB82" s="4"/>
      <c r="AC82" s="4"/>
      <c r="AD82" s="4"/>
      <c r="AE82" s="4"/>
    </row>
    <row r="83" spans="21:31">
      <c r="U83" s="31"/>
      <c r="V83" s="183"/>
      <c r="W83" s="183"/>
      <c r="X83" s="20"/>
      <c r="Y83" s="100"/>
      <c r="Z83" s="101"/>
      <c r="AA83" s="102"/>
      <c r="AB83" s="4"/>
      <c r="AC83" s="4"/>
      <c r="AD83" s="4"/>
      <c r="AE83" s="4"/>
    </row>
    <row r="84" spans="21:31">
      <c r="U84" s="31"/>
      <c r="V84" s="19"/>
      <c r="W84" s="19"/>
      <c r="X84" s="19"/>
      <c r="Y84" s="100"/>
      <c r="Z84" s="101"/>
      <c r="AA84" s="102"/>
      <c r="AB84" s="4"/>
      <c r="AC84" s="4"/>
      <c r="AD84" s="4"/>
      <c r="AE84" s="4"/>
    </row>
    <row r="85" spans="21:31">
      <c r="U85" s="31"/>
      <c r="V85" s="19"/>
      <c r="W85" s="19"/>
      <c r="X85" s="19"/>
      <c r="Y85" s="100"/>
      <c r="Z85" s="101"/>
      <c r="AA85" s="102"/>
      <c r="AB85" s="4"/>
      <c r="AC85" s="4"/>
      <c r="AD85" s="4"/>
      <c r="AE85" s="4"/>
    </row>
    <row r="86" spans="21:31">
      <c r="U86" s="186"/>
      <c r="V86" s="186"/>
      <c r="W86" s="183"/>
      <c r="X86" s="183"/>
      <c r="Y86" s="100"/>
      <c r="Z86" s="248" t="str">
        <f>X92</f>
        <v>Jiráková Tereza</v>
      </c>
      <c r="AA86" s="249"/>
      <c r="AB86" s="4"/>
      <c r="AC86" s="4"/>
      <c r="AD86" s="4"/>
      <c r="AE86" s="4"/>
    </row>
    <row r="87" spans="21:31">
      <c r="U87" s="187"/>
      <c r="V87" s="187"/>
      <c r="W87" s="189"/>
      <c r="X87" s="189"/>
      <c r="Y87" s="100"/>
      <c r="Z87" s="190"/>
      <c r="AA87" s="191"/>
      <c r="AB87" s="4"/>
      <c r="AC87" s="4"/>
      <c r="AD87" s="4"/>
      <c r="AE87" s="4"/>
    </row>
    <row r="88" spans="21:31">
      <c r="U88" s="31"/>
      <c r="V88" s="20"/>
      <c r="W88" s="20"/>
      <c r="X88" s="20"/>
      <c r="Y88" s="100"/>
      <c r="Z88" s="98"/>
      <c r="AA88" s="98"/>
      <c r="AB88" s="4"/>
      <c r="AC88" s="4"/>
      <c r="AD88" s="4"/>
      <c r="AE88" s="4"/>
    </row>
    <row r="89" spans="21:31">
      <c r="U89" s="31"/>
      <c r="V89" s="183"/>
      <c r="W89" s="183"/>
      <c r="X89" s="20"/>
      <c r="Y89" s="100"/>
      <c r="Z89" s="98"/>
      <c r="AA89" s="98"/>
      <c r="AB89" s="4"/>
      <c r="AC89" s="4"/>
      <c r="AD89" s="4"/>
      <c r="AE89" s="4"/>
    </row>
    <row r="90" spans="21:31">
      <c r="U90" s="31"/>
      <c r="V90" s="19"/>
      <c r="W90" s="19"/>
      <c r="X90" s="20"/>
      <c r="Y90" s="100"/>
      <c r="Z90" s="98"/>
      <c r="AA90" s="98"/>
      <c r="AB90" s="4"/>
      <c r="AC90" s="4"/>
      <c r="AD90" s="4"/>
      <c r="AE90" s="4"/>
    </row>
    <row r="91" spans="21:31">
      <c r="U91" s="31"/>
      <c r="V91" s="19"/>
      <c r="W91" s="19"/>
      <c r="X91" s="20"/>
      <c r="Y91" s="100"/>
      <c r="Z91" s="98"/>
      <c r="AA91" s="98"/>
      <c r="AB91" s="4"/>
      <c r="AC91" s="4"/>
      <c r="AD91" s="4"/>
      <c r="AE91" s="4"/>
    </row>
    <row r="92" spans="21:31">
      <c r="U92" s="31"/>
      <c r="V92" s="19"/>
      <c r="W92" s="31" t="s">
        <v>53</v>
      </c>
      <c r="X92" s="239" t="str">
        <f>L17</f>
        <v>Jiráková Tereza</v>
      </c>
      <c r="Y92" s="244"/>
      <c r="Z92" s="98"/>
      <c r="AA92" s="98"/>
      <c r="AB92" s="4"/>
      <c r="AC92" s="4"/>
      <c r="AD92" s="4"/>
      <c r="AE92" s="4"/>
    </row>
    <row r="93" spans="21:31">
      <c r="U93" s="31"/>
      <c r="V93" s="19"/>
      <c r="W93" s="19"/>
      <c r="X93" s="20"/>
      <c r="Y93" s="103"/>
      <c r="Z93" s="98"/>
      <c r="AA93" s="98"/>
      <c r="AB93" s="4"/>
      <c r="AC93" s="4"/>
      <c r="AD93" s="4"/>
      <c r="AE93" s="4"/>
    </row>
    <row r="94" spans="21:31">
      <c r="U94" s="31"/>
      <c r="V94" s="19"/>
      <c r="W94" s="19"/>
      <c r="X94" s="20"/>
      <c r="Y94" s="19"/>
      <c r="Z94" s="98"/>
      <c r="AA94" s="98"/>
      <c r="AB94" s="4"/>
      <c r="AC94" s="4"/>
      <c r="AD94" s="4"/>
      <c r="AE94" s="4"/>
    </row>
    <row r="95" spans="21:31">
      <c r="U95" s="31"/>
      <c r="V95" s="183"/>
      <c r="W95" s="183"/>
      <c r="X95" s="20"/>
      <c r="Y95" s="20"/>
      <c r="Z95" s="98"/>
      <c r="AA95" s="98"/>
      <c r="AB95" s="4"/>
      <c r="AC95" s="4"/>
      <c r="AD95" s="4"/>
      <c r="AE95" s="4"/>
    </row>
    <row r="96" spans="21:31">
      <c r="U96" s="3"/>
      <c r="V96" s="30"/>
      <c r="W96" s="30"/>
      <c r="X96" s="3"/>
      <c r="Y96" s="3"/>
      <c r="Z96" s="3"/>
      <c r="AA96" s="3"/>
      <c r="AB96" s="3"/>
      <c r="AC96" s="3"/>
      <c r="AD96" s="3"/>
      <c r="AE96" s="3"/>
    </row>
    <row r="97" spans="21:31">
      <c r="U97" s="3"/>
      <c r="V97" s="30"/>
      <c r="W97" s="30"/>
      <c r="X97" s="3"/>
      <c r="Y97" s="3"/>
      <c r="Z97" s="3"/>
      <c r="AA97" s="3"/>
      <c r="AB97" s="3"/>
      <c r="AC97" s="3"/>
      <c r="AD97" s="3"/>
      <c r="AE97" s="3"/>
    </row>
    <row r="98" spans="21:31"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1:31">
      <c r="U99" s="3"/>
      <c r="V99" s="3"/>
      <c r="W99" s="3"/>
      <c r="X99" s="3"/>
      <c r="Y99" s="3"/>
      <c r="Z99" s="179" t="s">
        <v>89</v>
      </c>
      <c r="AA99" s="179"/>
      <c r="AB99" s="179"/>
      <c r="AC99" s="3"/>
      <c r="AD99" s="3"/>
      <c r="AE99" s="3"/>
    </row>
    <row r="100" spans="21:31"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1:31">
      <c r="U101" s="3"/>
      <c r="V101" s="4"/>
      <c r="W101" s="242"/>
      <c r="X101" s="242"/>
      <c r="Y101" s="13"/>
      <c r="Z101" s="13"/>
      <c r="AA101" s="14"/>
      <c r="AB101" s="14"/>
      <c r="AC101" s="3"/>
      <c r="AD101" s="3"/>
      <c r="AE101" s="3"/>
    </row>
    <row r="102" spans="21:31">
      <c r="U102" s="3"/>
      <c r="V102" s="4"/>
      <c r="W102" s="13"/>
      <c r="X102" s="21"/>
      <c r="Y102" s="13"/>
      <c r="Z102" s="13"/>
      <c r="AA102" s="14"/>
      <c r="AB102" s="14"/>
      <c r="AC102" s="3"/>
      <c r="AD102" s="3"/>
      <c r="AE102" s="3"/>
    </row>
    <row r="103" spans="21:31">
      <c r="U103" s="3"/>
      <c r="V103" s="4"/>
      <c r="W103" s="13"/>
      <c r="X103" s="22"/>
      <c r="Y103" s="13"/>
      <c r="Z103" s="13"/>
      <c r="AA103" s="14"/>
      <c r="AB103" s="14"/>
      <c r="AC103" s="3"/>
      <c r="AD103" s="3"/>
      <c r="AE103" s="3"/>
    </row>
    <row r="104" spans="21:31">
      <c r="U104" s="3"/>
      <c r="V104" s="4"/>
      <c r="W104" s="13"/>
      <c r="X104" s="100" t="s">
        <v>52</v>
      </c>
      <c r="Y104" s="247" t="str">
        <f>L28</f>
        <v>Czajová Tereza</v>
      </c>
      <c r="Z104" s="242"/>
      <c r="AA104" s="14"/>
      <c r="AB104" s="14"/>
      <c r="AC104" s="3"/>
      <c r="AD104" s="3"/>
      <c r="AE104" s="3"/>
    </row>
    <row r="105" spans="21:31">
      <c r="U105" s="3"/>
      <c r="V105" s="4"/>
      <c r="W105" s="13"/>
      <c r="X105" s="22"/>
      <c r="Y105" s="20"/>
      <c r="Z105" s="21"/>
      <c r="AA105" s="14"/>
      <c r="AB105" s="14"/>
      <c r="AC105" s="3"/>
      <c r="AD105" s="3"/>
      <c r="AE105" s="3"/>
    </row>
    <row r="106" spans="21:31">
      <c r="U106" s="3"/>
      <c r="V106" s="4"/>
      <c r="W106" s="13"/>
      <c r="X106" s="22"/>
      <c r="Y106" s="13"/>
      <c r="Z106" s="22"/>
      <c r="AA106" s="14"/>
      <c r="AB106" s="14"/>
      <c r="AC106" s="3"/>
      <c r="AD106" s="3"/>
      <c r="AE106" s="3"/>
    </row>
    <row r="107" spans="21:31">
      <c r="U107" s="3"/>
      <c r="V107" s="4"/>
      <c r="W107" s="242"/>
      <c r="X107" s="251"/>
      <c r="Y107" s="13"/>
      <c r="Z107" s="22"/>
      <c r="AA107" s="14"/>
      <c r="AB107" s="14"/>
      <c r="AC107" s="3"/>
      <c r="AD107" s="3"/>
      <c r="AE107" s="3"/>
    </row>
    <row r="108" spans="21:31">
      <c r="U108" s="3"/>
      <c r="V108" s="4"/>
      <c r="W108" s="13"/>
      <c r="X108" s="39"/>
      <c r="Y108" s="27"/>
      <c r="Z108" s="22"/>
      <c r="AA108" s="14"/>
      <c r="AB108" s="14"/>
      <c r="AC108" s="3"/>
      <c r="AD108" s="3"/>
      <c r="AE108" s="3"/>
    </row>
    <row r="109" spans="21:31">
      <c r="U109" s="3"/>
      <c r="V109" s="4"/>
      <c r="W109" s="13"/>
      <c r="X109" s="27"/>
      <c r="Y109" s="27"/>
      <c r="Z109" s="22"/>
      <c r="AA109" s="14"/>
      <c r="AB109" s="14"/>
      <c r="AC109" s="3"/>
      <c r="AD109" s="3"/>
      <c r="AE109" s="3"/>
    </row>
    <row r="110" spans="21:31">
      <c r="U110" s="3"/>
      <c r="V110" s="186"/>
      <c r="W110" s="186"/>
      <c r="X110" s="183"/>
      <c r="Y110" s="183"/>
      <c r="Z110" s="22"/>
      <c r="AA110" s="248" t="str">
        <f>Y104</f>
        <v>Czajová Tereza</v>
      </c>
      <c r="AB110" s="252"/>
      <c r="AC110" s="3"/>
      <c r="AD110" s="3"/>
      <c r="AE110" s="3"/>
    </row>
    <row r="111" spans="21:31">
      <c r="U111" s="3"/>
      <c r="V111" s="187"/>
      <c r="W111" s="187"/>
      <c r="X111" s="189"/>
      <c r="Y111" s="189"/>
      <c r="Z111" s="22"/>
      <c r="AA111" s="190"/>
      <c r="AB111" s="246"/>
      <c r="AC111" s="3"/>
      <c r="AD111" s="3"/>
      <c r="AE111" s="3"/>
    </row>
    <row r="112" spans="21:31">
      <c r="U112" s="3"/>
      <c r="V112" s="4"/>
      <c r="W112" s="13"/>
      <c r="X112" s="13"/>
      <c r="Y112" s="13"/>
      <c r="Z112" s="22"/>
      <c r="AA112" s="34"/>
      <c r="AB112" s="113"/>
      <c r="AC112" s="3"/>
      <c r="AD112" s="3"/>
      <c r="AE112" s="3"/>
    </row>
    <row r="113" spans="21:31">
      <c r="U113" s="3"/>
      <c r="V113" s="4" t="s">
        <v>55</v>
      </c>
      <c r="W113" s="242" t="str">
        <f>L18</f>
        <v>Doubková Veronika</v>
      </c>
      <c r="X113" s="242"/>
      <c r="Y113" s="13"/>
      <c r="Z113" s="22"/>
      <c r="AA113" s="34"/>
      <c r="AB113" s="113"/>
      <c r="AC113" s="3"/>
      <c r="AD113" s="3"/>
      <c r="AE113" s="3"/>
    </row>
    <row r="114" spans="21:31">
      <c r="U114" s="3"/>
      <c r="V114" s="4"/>
      <c r="W114" s="13"/>
      <c r="X114" s="21"/>
      <c r="Y114" s="13"/>
      <c r="Z114" s="22"/>
      <c r="AA114" s="34"/>
      <c r="AB114" s="113"/>
      <c r="AC114" s="3"/>
      <c r="AD114" s="3"/>
      <c r="AE114" s="3"/>
    </row>
    <row r="115" spans="21:31">
      <c r="U115" s="3"/>
      <c r="V115" s="4"/>
      <c r="W115" s="13"/>
      <c r="X115" s="22"/>
      <c r="Y115" s="13"/>
      <c r="Z115" s="22"/>
      <c r="AA115" s="34"/>
      <c r="AB115" s="113"/>
      <c r="AC115" s="3"/>
      <c r="AD115" s="3"/>
      <c r="AE115" s="3"/>
    </row>
    <row r="116" spans="21:31">
      <c r="U116" s="3"/>
      <c r="V116" s="4"/>
      <c r="W116" s="20"/>
      <c r="X116" s="100"/>
      <c r="Y116" s="238" t="str">
        <f>W113</f>
        <v>Doubková Veronika</v>
      </c>
      <c r="Z116" s="244"/>
      <c r="AA116" s="34"/>
      <c r="AB116" s="113"/>
      <c r="AC116" s="3"/>
      <c r="AD116" s="3"/>
      <c r="AE116" s="3"/>
    </row>
    <row r="117" spans="21:31">
      <c r="U117" s="3"/>
      <c r="V117" s="4"/>
      <c r="W117" s="20"/>
      <c r="X117" s="100"/>
      <c r="Y117" s="20"/>
      <c r="Z117" s="39"/>
      <c r="AA117" s="34"/>
      <c r="AB117" s="113"/>
      <c r="AC117" s="3"/>
      <c r="AD117" s="3"/>
      <c r="AE117" s="3"/>
    </row>
    <row r="118" spans="21:31">
      <c r="U118" s="3"/>
      <c r="V118" s="4"/>
      <c r="W118" s="20"/>
      <c r="X118" s="100"/>
      <c r="Y118" s="13"/>
      <c r="Z118" s="27"/>
      <c r="AA118" s="34"/>
      <c r="AB118" s="113"/>
      <c r="AC118" s="3"/>
      <c r="AD118" s="3"/>
      <c r="AE118" s="3"/>
    </row>
    <row r="119" spans="21:31">
      <c r="U119" s="3"/>
      <c r="V119" s="29" t="s">
        <v>32</v>
      </c>
      <c r="W119" s="242" t="str">
        <f>L7</f>
        <v>Gažovská Ivana</v>
      </c>
      <c r="X119" s="251"/>
      <c r="Y119" s="13"/>
      <c r="Z119" s="13"/>
      <c r="AA119" s="34"/>
      <c r="AB119" s="113"/>
      <c r="AC119" s="3"/>
      <c r="AD119" s="3"/>
      <c r="AE119" s="3"/>
    </row>
    <row r="120" spans="21:31">
      <c r="U120" s="3"/>
      <c r="V120" s="4"/>
      <c r="W120" s="4"/>
      <c r="X120" s="4"/>
      <c r="Y120" s="3"/>
      <c r="Z120" s="3"/>
      <c r="AA120" s="30"/>
      <c r="AB120" s="114"/>
      <c r="AC120" s="3"/>
      <c r="AD120" s="3"/>
      <c r="AE120" s="3"/>
    </row>
    <row r="121" spans="21:31">
      <c r="U121" s="3"/>
      <c r="V121" s="4"/>
      <c r="W121" s="4"/>
      <c r="X121" s="4"/>
      <c r="Y121" s="3"/>
      <c r="Z121" s="3"/>
      <c r="AA121" s="30"/>
      <c r="AB121" s="114"/>
      <c r="AC121" s="3"/>
      <c r="AD121" s="3"/>
      <c r="AE121" s="3"/>
    </row>
    <row r="122" spans="21:31">
      <c r="U122" s="3"/>
      <c r="V122" s="237" t="str">
        <f>W131</f>
        <v>Pazderová Veronika</v>
      </c>
      <c r="W122" s="237"/>
      <c r="X122" s="4"/>
      <c r="Y122" s="3"/>
      <c r="Z122" s="237" t="str">
        <f>Y116</f>
        <v>Doubková Veronika</v>
      </c>
      <c r="AA122" s="237"/>
      <c r="AB122" s="114"/>
      <c r="AC122" s="236" t="str">
        <f>AA110</f>
        <v>Czajová Tereza</v>
      </c>
      <c r="AD122" s="237"/>
      <c r="AE122" s="3"/>
    </row>
    <row r="123" spans="21:31">
      <c r="U123" s="3"/>
      <c r="V123" s="243" t="s">
        <v>64</v>
      </c>
      <c r="W123" s="243"/>
      <c r="X123" s="4"/>
      <c r="Y123" s="3"/>
      <c r="Z123" s="243" t="s">
        <v>63</v>
      </c>
      <c r="AA123" s="243"/>
      <c r="AB123" s="114"/>
      <c r="AC123" s="245" t="s">
        <v>85</v>
      </c>
      <c r="AD123" s="243"/>
      <c r="AE123" s="3"/>
    </row>
    <row r="124" spans="21:31">
      <c r="U124" s="3"/>
      <c r="V124" s="4"/>
      <c r="W124" s="4"/>
      <c r="X124" s="4"/>
      <c r="Y124" s="3"/>
      <c r="Z124" s="3"/>
      <c r="AA124" s="30"/>
      <c r="AB124" s="114"/>
      <c r="AC124" s="3"/>
      <c r="AD124" s="3"/>
      <c r="AE124" s="3"/>
    </row>
    <row r="125" spans="21:31">
      <c r="U125" s="3"/>
      <c r="V125" s="4" t="s">
        <v>86</v>
      </c>
      <c r="W125" s="184" t="str">
        <f>L20</f>
        <v>Slavíčková Kateřina</v>
      </c>
      <c r="X125" s="184"/>
      <c r="Y125" s="13"/>
      <c r="Z125" s="13"/>
      <c r="AA125" s="34"/>
      <c r="AB125" s="113"/>
      <c r="AC125" s="3"/>
      <c r="AD125" s="3"/>
      <c r="AE125" s="3"/>
    </row>
    <row r="126" spans="21:31">
      <c r="U126" s="3"/>
      <c r="V126" s="4"/>
      <c r="W126" s="20"/>
      <c r="X126" s="99"/>
      <c r="Y126" s="13"/>
      <c r="Z126" s="13"/>
      <c r="AA126" s="34"/>
      <c r="AB126" s="113"/>
      <c r="AC126" s="3"/>
      <c r="AD126" s="3"/>
      <c r="AE126" s="3"/>
    </row>
    <row r="127" spans="21:31">
      <c r="U127" s="3"/>
      <c r="V127" s="4"/>
      <c r="W127" s="20"/>
      <c r="X127" s="100"/>
      <c r="Y127" s="13"/>
      <c r="Z127" s="13"/>
      <c r="AA127" s="34"/>
      <c r="AB127" s="113"/>
      <c r="AC127" s="3"/>
      <c r="AD127" s="3"/>
      <c r="AE127" s="3"/>
    </row>
    <row r="128" spans="21:31">
      <c r="U128" s="3"/>
      <c r="V128" s="4"/>
      <c r="W128" s="20"/>
      <c r="X128" s="100"/>
      <c r="Y128" s="247" t="str">
        <f>W125</f>
        <v>Slavíčková Kateřina</v>
      </c>
      <c r="Z128" s="242"/>
      <c r="AA128" s="34"/>
      <c r="AB128" s="113"/>
      <c r="AC128" s="3"/>
      <c r="AD128" s="3"/>
      <c r="AE128" s="3"/>
    </row>
    <row r="129" spans="21:31">
      <c r="U129" s="3"/>
      <c r="V129" s="4"/>
      <c r="W129" s="20"/>
      <c r="X129" s="100"/>
      <c r="Y129" s="20"/>
      <c r="Z129" s="21"/>
      <c r="AA129" s="34"/>
      <c r="AB129" s="113"/>
      <c r="AC129" s="3"/>
      <c r="AD129" s="3"/>
      <c r="AE129" s="3"/>
    </row>
    <row r="130" spans="21:31">
      <c r="U130" s="3"/>
      <c r="V130" s="4"/>
      <c r="W130" s="13"/>
      <c r="X130" s="22"/>
      <c r="Y130" s="13"/>
      <c r="Z130" s="22"/>
      <c r="AA130" s="34"/>
      <c r="AB130" s="113"/>
      <c r="AC130" s="3"/>
      <c r="AD130" s="3"/>
      <c r="AE130" s="3"/>
    </row>
    <row r="131" spans="21:31">
      <c r="U131" s="3"/>
      <c r="V131" s="4" t="s">
        <v>21</v>
      </c>
      <c r="W131" s="242" t="str">
        <f>L9</f>
        <v>Pazderová Veronika</v>
      </c>
      <c r="X131" s="251"/>
      <c r="Y131" s="13"/>
      <c r="Z131" s="22"/>
      <c r="AA131" s="34"/>
      <c r="AB131" s="113"/>
      <c r="AC131" s="3"/>
      <c r="AD131" s="3"/>
      <c r="AE131" s="3"/>
    </row>
    <row r="132" spans="21:31">
      <c r="U132" s="3"/>
      <c r="V132" s="4"/>
      <c r="W132" s="13"/>
      <c r="X132" s="39"/>
      <c r="Y132" s="27"/>
      <c r="Z132" s="22"/>
      <c r="AA132" s="34"/>
      <c r="AB132" s="113"/>
      <c r="AC132" s="3"/>
      <c r="AD132" s="3"/>
      <c r="AE132" s="3"/>
    </row>
    <row r="133" spans="21:31">
      <c r="U133" s="3"/>
      <c r="V133" s="4"/>
      <c r="W133" s="13"/>
      <c r="X133" s="27"/>
      <c r="Y133" s="27"/>
      <c r="Z133" s="22"/>
      <c r="AA133" s="34"/>
      <c r="AB133" s="113"/>
      <c r="AC133" s="3"/>
      <c r="AD133" s="3"/>
      <c r="AE133" s="3"/>
    </row>
    <row r="134" spans="21:31">
      <c r="U134" s="3"/>
      <c r="V134" s="186"/>
      <c r="W134" s="186"/>
      <c r="X134" s="183"/>
      <c r="Y134" s="183"/>
      <c r="Z134" s="22"/>
      <c r="AA134" s="248" t="str">
        <f>Y128</f>
        <v>Slavíčková Kateřina</v>
      </c>
      <c r="AB134" s="249"/>
      <c r="AC134" s="3"/>
      <c r="AD134" s="3"/>
      <c r="AE134" s="3"/>
    </row>
    <row r="135" spans="21:31">
      <c r="U135" s="3"/>
      <c r="V135" s="187"/>
      <c r="W135" s="187"/>
      <c r="X135" s="189"/>
      <c r="Y135" s="189"/>
      <c r="Z135" s="22"/>
      <c r="AA135" s="190"/>
      <c r="AB135" s="191"/>
      <c r="AC135" s="3"/>
      <c r="AD135" s="3"/>
      <c r="AE135" s="3"/>
    </row>
    <row r="136" spans="21:31">
      <c r="U136" s="3"/>
      <c r="V136" s="4"/>
      <c r="W136" s="13"/>
      <c r="X136" s="13"/>
      <c r="Y136" s="13"/>
      <c r="Z136" s="22"/>
      <c r="AA136" s="14"/>
      <c r="AB136" s="14"/>
      <c r="AC136" s="3"/>
      <c r="AD136" s="3"/>
      <c r="AE136" s="3"/>
    </row>
    <row r="137" spans="21:31">
      <c r="U137" s="3"/>
      <c r="V137" s="4"/>
      <c r="W137" s="242"/>
      <c r="X137" s="242"/>
      <c r="Y137" s="13"/>
      <c r="Z137" s="22"/>
      <c r="AA137" s="14"/>
      <c r="AB137" s="14"/>
      <c r="AC137" s="3"/>
      <c r="AD137" s="3"/>
      <c r="AE137" s="3"/>
    </row>
    <row r="138" spans="21:31">
      <c r="U138" s="3"/>
      <c r="V138" s="4"/>
      <c r="W138" s="13"/>
      <c r="X138" s="21"/>
      <c r="Y138" s="13"/>
      <c r="Z138" s="22"/>
      <c r="AA138" s="14"/>
      <c r="AB138" s="14"/>
      <c r="AC138" s="3"/>
      <c r="AD138" s="3"/>
      <c r="AE138" s="3"/>
    </row>
    <row r="139" spans="21:31">
      <c r="U139" s="3"/>
      <c r="V139" s="4"/>
      <c r="W139" s="13"/>
      <c r="X139" s="22"/>
      <c r="Y139" s="13"/>
      <c r="Z139" s="22"/>
      <c r="AA139" s="14"/>
      <c r="AB139" s="14"/>
      <c r="AC139" s="3"/>
      <c r="AD139" s="3"/>
      <c r="AE139" s="3"/>
    </row>
    <row r="140" spans="21:31">
      <c r="U140" s="3"/>
      <c r="V140" s="4"/>
      <c r="W140" s="13"/>
      <c r="X140" s="100" t="s">
        <v>57</v>
      </c>
      <c r="Y140" s="238" t="str">
        <f>L30</f>
        <v>Mazálková Natálie</v>
      </c>
      <c r="Z140" s="244"/>
      <c r="AA140" s="14"/>
      <c r="AB140" s="14"/>
      <c r="AC140" s="3"/>
      <c r="AD140" s="3"/>
      <c r="AE140" s="3"/>
    </row>
    <row r="141" spans="21:31">
      <c r="U141" s="3"/>
      <c r="V141" s="4"/>
      <c r="W141" s="13"/>
      <c r="X141" s="22"/>
      <c r="Y141" s="20"/>
      <c r="Z141" s="39"/>
      <c r="AA141" s="14"/>
      <c r="AB141" s="14"/>
      <c r="AC141" s="3"/>
      <c r="AD141" s="3"/>
      <c r="AE141" s="3"/>
    </row>
    <row r="142" spans="21:31">
      <c r="U142" s="3"/>
      <c r="V142" s="4"/>
      <c r="W142" s="13"/>
      <c r="X142" s="22"/>
      <c r="Y142" s="13"/>
      <c r="Z142" s="27"/>
      <c r="AA142" s="14"/>
      <c r="AB142" s="14"/>
      <c r="AC142" s="3"/>
      <c r="AD142" s="3"/>
      <c r="AE142" s="3"/>
    </row>
    <row r="143" spans="21:31">
      <c r="U143" s="3"/>
      <c r="V143" s="4"/>
      <c r="W143" s="242"/>
      <c r="X143" s="251"/>
      <c r="Y143" s="13"/>
      <c r="Z143" s="13"/>
      <c r="AA143" s="14"/>
      <c r="AB143" s="14"/>
      <c r="AC143" s="3"/>
      <c r="AD143" s="3"/>
      <c r="AE143" s="3"/>
    </row>
  </sheetData>
  <mergeCells count="101">
    <mergeCell ref="W137:X137"/>
    <mergeCell ref="Y140:Z140"/>
    <mergeCell ref="W143:X143"/>
    <mergeCell ref="V134:W134"/>
    <mergeCell ref="X134:Y134"/>
    <mergeCell ref="AA134:AB134"/>
    <mergeCell ref="V135:W135"/>
    <mergeCell ref="X135:Y135"/>
    <mergeCell ref="AA135:AB135"/>
    <mergeCell ref="V123:W123"/>
    <mergeCell ref="Z123:AA123"/>
    <mergeCell ref="AC123:AD123"/>
    <mergeCell ref="W125:X125"/>
    <mergeCell ref="Y128:Z128"/>
    <mergeCell ref="W131:X131"/>
    <mergeCell ref="W113:X113"/>
    <mergeCell ref="Y116:Z116"/>
    <mergeCell ref="W119:X119"/>
    <mergeCell ref="V122:W122"/>
    <mergeCell ref="Z122:AA122"/>
    <mergeCell ref="AC122:AD122"/>
    <mergeCell ref="W107:X107"/>
    <mergeCell ref="V110:W110"/>
    <mergeCell ref="X110:Y110"/>
    <mergeCell ref="AA110:AB110"/>
    <mergeCell ref="V111:W111"/>
    <mergeCell ref="X111:Y111"/>
    <mergeCell ref="AA111:AB111"/>
    <mergeCell ref="V89:W89"/>
    <mergeCell ref="X92:Y92"/>
    <mergeCell ref="V95:W95"/>
    <mergeCell ref="Z99:AB99"/>
    <mergeCell ref="W101:X101"/>
    <mergeCell ref="Y104:Z104"/>
    <mergeCell ref="U86:V86"/>
    <mergeCell ref="W86:X86"/>
    <mergeCell ref="Z86:AA86"/>
    <mergeCell ref="U87:V87"/>
    <mergeCell ref="W87:X87"/>
    <mergeCell ref="Z87:AA87"/>
    <mergeCell ref="Y74:Z74"/>
    <mergeCell ref="AB74:AC74"/>
    <mergeCell ref="Y75:Z75"/>
    <mergeCell ref="V77:W77"/>
    <mergeCell ref="X80:Y80"/>
    <mergeCell ref="V83:W83"/>
    <mergeCell ref="U63:V63"/>
    <mergeCell ref="W63:X63"/>
    <mergeCell ref="Z63:AA63"/>
    <mergeCell ref="V65:W65"/>
    <mergeCell ref="X68:Y68"/>
    <mergeCell ref="V71:W71"/>
    <mergeCell ref="V53:W53"/>
    <mergeCell ref="X56:Y56"/>
    <mergeCell ref="V59:W59"/>
    <mergeCell ref="U62:V62"/>
    <mergeCell ref="W62:X62"/>
    <mergeCell ref="Z62:AA62"/>
    <mergeCell ref="V40:W40"/>
    <mergeCell ref="X43:Y43"/>
    <mergeCell ref="V46:W46"/>
    <mergeCell ref="AA49:AB49"/>
    <mergeCell ref="AD49:AE49"/>
    <mergeCell ref="AA50:AB50"/>
    <mergeCell ref="AD50:AE50"/>
    <mergeCell ref="U37:V37"/>
    <mergeCell ref="W37:X37"/>
    <mergeCell ref="Z37:AA37"/>
    <mergeCell ref="U38:V38"/>
    <mergeCell ref="W38:X38"/>
    <mergeCell ref="Z38:AA38"/>
    <mergeCell ref="M26:O26"/>
    <mergeCell ref="U26:V26"/>
    <mergeCell ref="Y26:Z26"/>
    <mergeCell ref="V28:W28"/>
    <mergeCell ref="X31:Y31"/>
    <mergeCell ref="V34:W34"/>
    <mergeCell ref="V16:W16"/>
    <mergeCell ref="X19:Y19"/>
    <mergeCell ref="V22:W22"/>
    <mergeCell ref="U25:V25"/>
    <mergeCell ref="Y25:Z25"/>
    <mergeCell ref="B1:D1"/>
    <mergeCell ref="B3:D3"/>
    <mergeCell ref="E3:G3"/>
    <mergeCell ref="H3:J3"/>
    <mergeCell ref="M3:O3"/>
    <mergeCell ref="Y3:AA3"/>
    <mergeCell ref="AB25:AC25"/>
    <mergeCell ref="Z13:AA13"/>
    <mergeCell ref="M14:O14"/>
    <mergeCell ref="U14:V14"/>
    <mergeCell ref="W14:X14"/>
    <mergeCell ref="Z14:AA14"/>
    <mergeCell ref="M15:O15"/>
    <mergeCell ref="M4:O4"/>
    <mergeCell ref="V4:W4"/>
    <mergeCell ref="X7:Y7"/>
    <mergeCell ref="V10:W10"/>
    <mergeCell ref="U13:V13"/>
    <mergeCell ref="W13:X13"/>
  </mergeCells>
  <conditionalFormatting sqref="V4 V10 V16 V22">
    <cfRule type="expression" dxfId="119" priority="35" stopIfTrue="1">
      <formula>OR(AND(V4&lt;&gt;"Bye",V5="Bye"),W4=$G$5)</formula>
    </cfRule>
    <cfRule type="expression" dxfId="118" priority="36" stopIfTrue="1">
      <formula>W5=$G$5</formula>
    </cfRule>
  </conditionalFormatting>
  <conditionalFormatting sqref="V5 V11 V17">
    <cfRule type="expression" dxfId="117" priority="33" stopIfTrue="1">
      <formula>OR(AND(V5&lt;&gt;"Bye",V4="Bye"),W5=$G$5)</formula>
    </cfRule>
    <cfRule type="expression" dxfId="116" priority="34" stopIfTrue="1">
      <formula>W4=$G$5</formula>
    </cfRule>
  </conditionalFormatting>
  <conditionalFormatting sqref="V40 V46">
    <cfRule type="expression" dxfId="115" priority="31" stopIfTrue="1">
      <formula>OR(AND(V40&lt;&gt;"Bye",V41="Bye"),W40=$G$5)</formula>
    </cfRule>
    <cfRule type="expression" dxfId="114" priority="32" stopIfTrue="1">
      <formula>W41=$G$5</formula>
    </cfRule>
  </conditionalFormatting>
  <conditionalFormatting sqref="V29 V35 V41">
    <cfRule type="expression" dxfId="113" priority="29" stopIfTrue="1">
      <formula>OR(AND(V29&lt;&gt;"Bye",V28="Bye"),W29=$G$5)</formula>
    </cfRule>
    <cfRule type="expression" dxfId="112" priority="30" stopIfTrue="1">
      <formula>W28=$G$5</formula>
    </cfRule>
  </conditionalFormatting>
  <conditionalFormatting sqref="V53 V59 V65 V71">
    <cfRule type="expression" dxfId="111" priority="27" stopIfTrue="1">
      <formula>OR(AND(V53&lt;&gt;"Bye",V54="Bye"),W53=$G$5)</formula>
    </cfRule>
    <cfRule type="expression" dxfId="110" priority="28" stopIfTrue="1">
      <formula>W54=$G$5</formula>
    </cfRule>
  </conditionalFormatting>
  <conditionalFormatting sqref="V54 V60 V66">
    <cfRule type="expression" dxfId="109" priority="25" stopIfTrue="1">
      <formula>OR(AND(V54&lt;&gt;"Bye",V53="Bye"),W54=$G$5)</formula>
    </cfRule>
    <cfRule type="expression" dxfId="108" priority="26" stopIfTrue="1">
      <formula>W53=$G$5</formula>
    </cfRule>
  </conditionalFormatting>
  <conditionalFormatting sqref="V77 V83 V89 V95">
    <cfRule type="expression" dxfId="107" priority="23" stopIfTrue="1">
      <formula>OR(AND(V77&lt;&gt;"Bye",V78="Bye"),W77=$G$5)</formula>
    </cfRule>
    <cfRule type="expression" dxfId="106" priority="24" stopIfTrue="1">
      <formula>W78=$G$5</formula>
    </cfRule>
  </conditionalFormatting>
  <conditionalFormatting sqref="V78 V84 V90">
    <cfRule type="expression" dxfId="105" priority="21" stopIfTrue="1">
      <formula>OR(AND(V78&lt;&gt;"Bye",V77="Bye"),W78=$G$5)</formula>
    </cfRule>
    <cfRule type="expression" dxfId="104" priority="22" stopIfTrue="1">
      <formula>W77=$G$5</formula>
    </cfRule>
  </conditionalFormatting>
  <conditionalFormatting sqref="V34">
    <cfRule type="expression" dxfId="103" priority="19" stopIfTrue="1">
      <formula>OR(AND(V34&lt;&gt;"Bye",V35="Bye"),W34=$G$5)</formula>
    </cfRule>
    <cfRule type="expression" dxfId="102" priority="20" stopIfTrue="1">
      <formula>W35=$G$5</formula>
    </cfRule>
  </conditionalFormatting>
  <conditionalFormatting sqref="V28">
    <cfRule type="expression" dxfId="101" priority="17" stopIfTrue="1">
      <formula>OR(AND(V28&lt;&gt;"Bye",V29="Bye"),W28=$G$5)</formula>
    </cfRule>
    <cfRule type="expression" dxfId="100" priority="18" stopIfTrue="1">
      <formula>W29=$G$5</formula>
    </cfRule>
  </conditionalFormatting>
  <conditionalFormatting sqref="W101 W107 W113 W119">
    <cfRule type="expression" dxfId="99" priority="15" stopIfTrue="1">
      <formula>OR(AND(W101&lt;&gt;"Bye",W102="Bye"),X101=$G$5)</formula>
    </cfRule>
    <cfRule type="expression" dxfId="98" priority="16" stopIfTrue="1">
      <formula>X102=$G$5</formula>
    </cfRule>
  </conditionalFormatting>
  <conditionalFormatting sqref="W102 W108 W114">
    <cfRule type="expression" dxfId="97" priority="13" stopIfTrue="1">
      <formula>OR(AND(W102&lt;&gt;"Bye",W101="Bye"),X102=$G$5)</formula>
    </cfRule>
    <cfRule type="expression" dxfId="96" priority="14" stopIfTrue="1">
      <formula>X101=$G$5</formula>
    </cfRule>
  </conditionalFormatting>
  <conditionalFormatting sqref="W125 W131 W137 W143">
    <cfRule type="expression" dxfId="95" priority="11" stopIfTrue="1">
      <formula>OR(AND(W125&lt;&gt;"Bye",W126="Bye"),X125=$G$5)</formula>
    </cfRule>
    <cfRule type="expression" dxfId="94" priority="12" stopIfTrue="1">
      <formula>X126=$G$5</formula>
    </cfRule>
  </conditionalFormatting>
  <conditionalFormatting sqref="W126 W132 W138">
    <cfRule type="expression" dxfId="93" priority="9" stopIfTrue="1">
      <formula>OR(AND(W126&lt;&gt;"Bye",W125="Bye"),X126=$G$5)</formula>
    </cfRule>
    <cfRule type="expression" dxfId="92" priority="10" stopIfTrue="1">
      <formula>X125=$G$5</formula>
    </cfRule>
  </conditionalFormatting>
  <conditionalFormatting sqref="W101 W107 W113 W119">
    <cfRule type="expression" dxfId="91" priority="7" stopIfTrue="1">
      <formula>OR(AND(W101&lt;&gt;"Bye",W102="Bye"),X101=$G$5)</formula>
    </cfRule>
    <cfRule type="expression" dxfId="90" priority="8" stopIfTrue="1">
      <formula>X102=$G$5</formula>
    </cfRule>
  </conditionalFormatting>
  <conditionalFormatting sqref="W102 W108 W114">
    <cfRule type="expression" dxfId="89" priority="5" stopIfTrue="1">
      <formula>OR(AND(W102&lt;&gt;"Bye",W101="Bye"),X102=$G$5)</formula>
    </cfRule>
    <cfRule type="expression" dxfId="88" priority="6" stopIfTrue="1">
      <formula>X101=$G$5</formula>
    </cfRule>
  </conditionalFormatting>
  <conditionalFormatting sqref="W125 W131 W137 W143">
    <cfRule type="expression" dxfId="87" priority="3" stopIfTrue="1">
      <formula>OR(AND(W125&lt;&gt;"Bye",W126="Bye"),X125=$G$5)</formula>
    </cfRule>
    <cfRule type="expression" dxfId="86" priority="4" stopIfTrue="1">
      <formula>X126=$G$5</formula>
    </cfRule>
  </conditionalFormatting>
  <conditionalFormatting sqref="W126 W132 W138">
    <cfRule type="expression" dxfId="85" priority="1" stopIfTrue="1">
      <formula>OR(AND(W126&lt;&gt;"Bye",W125="Bye"),X126=$G$5)</formula>
    </cfRule>
    <cfRule type="expression" dxfId="84" priority="2" stopIfTrue="1">
      <formula>X125=$G$5</formula>
    </cfRule>
  </conditionalFormatting>
  <pageMargins left="0.70866141732283472" right="0.70866141732283472" top="0.78740157480314965" bottom="0.78740157480314965" header="0.31496062992125984" footer="0.31496062992125984"/>
  <pageSetup scale="3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4"/>
  <sheetViews>
    <sheetView topLeftCell="B1" workbookViewId="0">
      <selection activeCell="E40" sqref="E40"/>
    </sheetView>
  </sheetViews>
  <sheetFormatPr defaultRowHeight="15"/>
  <cols>
    <col min="1" max="1" width="0" style="4" hidden="1" customWidth="1"/>
    <col min="2" max="2" width="20.85546875" style="3" customWidth="1"/>
    <col min="3" max="3" width="1.7109375" style="3" customWidth="1"/>
    <col min="4" max="4" width="20.5703125" style="3" customWidth="1"/>
    <col min="5" max="5" width="5.5703125" style="3" customWidth="1"/>
    <col min="6" max="6" width="1.7109375" style="3" customWidth="1"/>
    <col min="7" max="7" width="5.5703125" style="3" customWidth="1"/>
    <col min="8" max="8" width="5.42578125" style="3" customWidth="1"/>
    <col min="9" max="9" width="1.7109375" style="3" customWidth="1"/>
    <col min="10" max="10" width="5.7109375" style="3" customWidth="1"/>
    <col min="11" max="11" width="9.140625" style="3"/>
    <col min="12" max="12" width="20.7109375" style="3" customWidth="1"/>
    <col min="13" max="13" width="5.7109375" style="3" customWidth="1"/>
    <col min="14" max="14" width="1.7109375" style="3" customWidth="1"/>
    <col min="15" max="15" width="5.7109375" style="3" customWidth="1"/>
    <col min="16" max="16" width="3.7109375" style="3" customWidth="1"/>
    <col min="17" max="17" width="6.7109375" style="3" customWidth="1"/>
    <col min="18" max="18" width="6.42578125" style="3" hidden="1" customWidth="1"/>
    <col min="19" max="23" width="9.140625" style="3"/>
    <col min="24" max="25" width="9.140625" style="116"/>
    <col min="26" max="16384" width="9.140625" style="3"/>
  </cols>
  <sheetData>
    <row r="1" spans="1:27" ht="21">
      <c r="A1" s="1"/>
      <c r="B1" s="178" t="s">
        <v>105</v>
      </c>
      <c r="C1" s="178"/>
      <c r="D1" s="17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X1" s="3"/>
      <c r="Y1" s="3"/>
    </row>
    <row r="2" spans="1:27">
      <c r="C2" s="4"/>
      <c r="E2" s="5"/>
      <c r="F2" s="5"/>
      <c r="G2" s="5"/>
      <c r="H2" s="5"/>
      <c r="I2" s="5"/>
      <c r="J2" s="5"/>
      <c r="K2" s="6"/>
      <c r="L2" s="7"/>
      <c r="M2" s="5"/>
      <c r="N2" s="5"/>
      <c r="O2" s="5"/>
      <c r="P2" s="5"/>
      <c r="Q2" s="5"/>
      <c r="R2" s="5"/>
      <c r="S2" s="5"/>
      <c r="X2" s="3"/>
      <c r="Y2" s="179" t="s">
        <v>106</v>
      </c>
      <c r="Z2" s="179"/>
      <c r="AA2" s="179"/>
    </row>
    <row r="3" spans="1:27">
      <c r="B3" s="179" t="s">
        <v>0</v>
      </c>
      <c r="C3" s="179"/>
      <c r="D3" s="179"/>
      <c r="E3" s="180" t="s">
        <v>1</v>
      </c>
      <c r="F3" s="180"/>
      <c r="G3" s="180"/>
      <c r="H3" s="180" t="s">
        <v>2</v>
      </c>
      <c r="I3" s="180"/>
      <c r="J3" s="180"/>
      <c r="K3" s="6"/>
      <c r="L3" s="8" t="s">
        <v>3</v>
      </c>
      <c r="M3" s="181"/>
      <c r="N3" s="181"/>
      <c r="O3" s="181"/>
      <c r="P3" s="5"/>
      <c r="Q3" s="5"/>
      <c r="R3" s="5"/>
      <c r="S3" s="5"/>
      <c r="X3" s="3"/>
      <c r="Y3" s="3"/>
    </row>
    <row r="4" spans="1:27">
      <c r="A4" s="9" t="s">
        <v>4</v>
      </c>
      <c r="B4" s="10" t="s">
        <v>5</v>
      </c>
      <c r="C4" s="9" t="s">
        <v>6</v>
      </c>
      <c r="D4" s="10" t="s">
        <v>7</v>
      </c>
      <c r="E4" s="11" t="s">
        <v>5</v>
      </c>
      <c r="F4" s="11" t="s">
        <v>8</v>
      </c>
      <c r="G4" s="11" t="s">
        <v>7</v>
      </c>
      <c r="H4" s="11" t="s">
        <v>5</v>
      </c>
      <c r="I4" s="11" t="s">
        <v>8</v>
      </c>
      <c r="J4" s="11" t="s">
        <v>7</v>
      </c>
      <c r="K4" s="6"/>
      <c r="L4" s="11" t="s">
        <v>9</v>
      </c>
      <c r="M4" s="182" t="s">
        <v>10</v>
      </c>
      <c r="N4" s="182"/>
      <c r="O4" s="182"/>
      <c r="P4" s="12" t="s">
        <v>11</v>
      </c>
      <c r="Q4" s="11" t="s">
        <v>12</v>
      </c>
      <c r="R4" s="11" t="s">
        <v>13</v>
      </c>
      <c r="S4" s="11" t="s">
        <v>4</v>
      </c>
      <c r="U4" s="4" t="s">
        <v>16</v>
      </c>
      <c r="V4" s="184" t="str">
        <f>L5</f>
        <v>Marek Jonáš</v>
      </c>
      <c r="W4" s="184"/>
      <c r="X4" s="13"/>
      <c r="Y4" s="13"/>
      <c r="Z4" s="14"/>
      <c r="AA4" s="14"/>
    </row>
    <row r="5" spans="1:27">
      <c r="A5" s="4">
        <v>17</v>
      </c>
      <c r="B5" s="10" t="str">
        <f>L5</f>
        <v>Marek Jonáš</v>
      </c>
      <c r="C5" s="9" t="s">
        <v>6</v>
      </c>
      <c r="D5" s="10" t="str">
        <f>L8</f>
        <v>Červenka Matěj</v>
      </c>
      <c r="E5" s="11">
        <v>2</v>
      </c>
      <c r="F5" s="11" t="s">
        <v>8</v>
      </c>
      <c r="G5" s="11">
        <v>0</v>
      </c>
      <c r="H5" s="11">
        <v>30</v>
      </c>
      <c r="I5" s="11" t="s">
        <v>8</v>
      </c>
      <c r="J5" s="11">
        <v>16</v>
      </c>
      <c r="K5" s="6"/>
      <c r="L5" s="115" t="s">
        <v>44</v>
      </c>
      <c r="M5" s="11">
        <f>SUM(H5,H8,J10)</f>
        <v>90</v>
      </c>
      <c r="N5" s="5" t="s">
        <v>8</v>
      </c>
      <c r="O5" s="11">
        <f>SUM(J5,J8,H10)</f>
        <v>38</v>
      </c>
      <c r="P5" s="11">
        <f>M5-O5</f>
        <v>52</v>
      </c>
      <c r="Q5" s="11">
        <f>SUM(E5,E8,G10)</f>
        <v>6</v>
      </c>
      <c r="R5" s="11">
        <f>Q5+(P5/100)</f>
        <v>6.52</v>
      </c>
      <c r="S5" s="11">
        <f>RANK(R5,$R$5:$R$8,0)</f>
        <v>1</v>
      </c>
      <c r="U5" s="4"/>
      <c r="V5" s="26"/>
      <c r="W5" s="118"/>
      <c r="X5" s="13"/>
      <c r="Y5" s="13"/>
      <c r="Z5" s="14"/>
      <c r="AA5" s="14"/>
    </row>
    <row r="6" spans="1:27">
      <c r="A6" s="4">
        <v>18</v>
      </c>
      <c r="B6" s="10" t="str">
        <f>L6</f>
        <v>Havlíček Michael</v>
      </c>
      <c r="C6" s="9" t="s">
        <v>6</v>
      </c>
      <c r="D6" s="10" t="str">
        <f>L7</f>
        <v>Vychodil Vojtěch</v>
      </c>
      <c r="E6" s="11">
        <v>2</v>
      </c>
      <c r="F6" s="11" t="s">
        <v>8</v>
      </c>
      <c r="G6" s="11">
        <v>0</v>
      </c>
      <c r="H6" s="11">
        <v>30</v>
      </c>
      <c r="I6" s="11" t="s">
        <v>8</v>
      </c>
      <c r="J6" s="11">
        <v>7</v>
      </c>
      <c r="K6" s="6"/>
      <c r="L6" s="115" t="s">
        <v>114</v>
      </c>
      <c r="M6" s="11">
        <f>SUM(H6,J8,H9)</f>
        <v>80</v>
      </c>
      <c r="N6" s="11" t="s">
        <v>8</v>
      </c>
      <c r="O6" s="11">
        <f>SUM(J6,H8,J9)</f>
        <v>54</v>
      </c>
      <c r="P6" s="11">
        <f>M6-O6</f>
        <v>26</v>
      </c>
      <c r="Q6" s="11">
        <f>SUM(E6,G8,E9)</f>
        <v>4</v>
      </c>
      <c r="R6" s="11">
        <f>Q6+(P6/100)</f>
        <v>4.26</v>
      </c>
      <c r="S6" s="11">
        <f>RANK(R6,$R$5:$R$8,0)</f>
        <v>2</v>
      </c>
      <c r="U6" s="4"/>
      <c r="V6" s="26"/>
      <c r="W6" s="117"/>
      <c r="X6" s="13"/>
      <c r="Y6" s="13"/>
      <c r="Z6" s="14"/>
      <c r="AA6" s="14"/>
    </row>
    <row r="7" spans="1:27">
      <c r="A7" s="4">
        <v>80</v>
      </c>
      <c r="B7" s="10" t="str">
        <f>L8</f>
        <v>Červenka Matěj</v>
      </c>
      <c r="C7" s="9" t="s">
        <v>6</v>
      </c>
      <c r="D7" s="10" t="str">
        <f>L7</f>
        <v>Vychodil Vojtěch</v>
      </c>
      <c r="E7" s="11">
        <v>2</v>
      </c>
      <c r="F7" s="11" t="s">
        <v>8</v>
      </c>
      <c r="G7" s="11">
        <v>0</v>
      </c>
      <c r="H7" s="11">
        <v>30</v>
      </c>
      <c r="I7" s="11" t="s">
        <v>8</v>
      </c>
      <c r="J7" s="11">
        <v>7</v>
      </c>
      <c r="K7" s="6"/>
      <c r="L7" s="115" t="s">
        <v>117</v>
      </c>
      <c r="M7" s="11">
        <f>SUM(J6,J7,H10)</f>
        <v>16</v>
      </c>
      <c r="N7" s="11" t="s">
        <v>8</v>
      </c>
      <c r="O7" s="11">
        <f>SUM(H6,H7,J10)</f>
        <v>90</v>
      </c>
      <c r="P7" s="11">
        <f>M7-O7</f>
        <v>-74</v>
      </c>
      <c r="Q7" s="11">
        <f>SUM(G6,G7,E10)</f>
        <v>0</v>
      </c>
      <c r="R7" s="11">
        <f>Q7+(P7/100)</f>
        <v>-0.74</v>
      </c>
      <c r="S7" s="11">
        <f>RANK(R7,$R$5:$R$8,0)</f>
        <v>4</v>
      </c>
      <c r="U7" s="4"/>
      <c r="V7" s="26"/>
      <c r="W7" s="100"/>
      <c r="X7" s="255" t="str">
        <f>V4</f>
        <v>Marek Jonáš</v>
      </c>
      <c r="Y7" s="184"/>
      <c r="Z7" s="14"/>
      <c r="AA7" s="14"/>
    </row>
    <row r="8" spans="1:27">
      <c r="A8" s="4">
        <v>81</v>
      </c>
      <c r="B8" s="10" t="str">
        <f>L5</f>
        <v>Marek Jonáš</v>
      </c>
      <c r="C8" s="9" t="s">
        <v>6</v>
      </c>
      <c r="D8" s="10" t="str">
        <f>L6</f>
        <v>Havlíček Michael</v>
      </c>
      <c r="E8" s="11">
        <v>2</v>
      </c>
      <c r="F8" s="11" t="s">
        <v>8</v>
      </c>
      <c r="G8" s="11">
        <v>0</v>
      </c>
      <c r="H8" s="11">
        <v>30</v>
      </c>
      <c r="I8" s="11" t="s">
        <v>8</v>
      </c>
      <c r="J8" s="11">
        <v>20</v>
      </c>
      <c r="K8" s="6"/>
      <c r="L8" s="115" t="s">
        <v>113</v>
      </c>
      <c r="M8" s="11">
        <f>SUM(J5,H7,J9)</f>
        <v>63</v>
      </c>
      <c r="N8" s="11" t="s">
        <v>8</v>
      </c>
      <c r="O8" s="11">
        <f>SUM(H5,J7,H9)</f>
        <v>67</v>
      </c>
      <c r="P8" s="11">
        <f>M8-O8</f>
        <v>-4</v>
      </c>
      <c r="Q8" s="11">
        <f>SUM(G5,E7,G9)</f>
        <v>2</v>
      </c>
      <c r="R8" s="11">
        <f>Q8+(P8/100)</f>
        <v>1.96</v>
      </c>
      <c r="S8" s="11">
        <f>RANK(R8,$R$5:$R$8,0)</f>
        <v>3</v>
      </c>
      <c r="U8" s="4"/>
      <c r="V8" s="26"/>
      <c r="W8" s="117"/>
      <c r="X8" s="20"/>
      <c r="Y8" s="21"/>
      <c r="Z8" s="14"/>
      <c r="AA8" s="14"/>
    </row>
    <row r="9" spans="1:27">
      <c r="A9" s="4">
        <v>125</v>
      </c>
      <c r="B9" s="10" t="str">
        <f>L6</f>
        <v>Havlíček Michael</v>
      </c>
      <c r="C9" s="9" t="s">
        <v>6</v>
      </c>
      <c r="D9" s="10" t="str">
        <f>L8</f>
        <v>Červenka Matěj</v>
      </c>
      <c r="E9" s="11">
        <v>2</v>
      </c>
      <c r="F9" s="11" t="s">
        <v>8</v>
      </c>
      <c r="G9" s="11">
        <v>0</v>
      </c>
      <c r="H9" s="11">
        <v>30</v>
      </c>
      <c r="I9" s="11" t="s">
        <v>8</v>
      </c>
      <c r="J9" s="11">
        <v>17</v>
      </c>
      <c r="K9" s="6"/>
      <c r="L9" s="7"/>
      <c r="M9" s="109">
        <f>SUM(M5:M8)</f>
        <v>249</v>
      </c>
      <c r="N9" s="110">
        <f>M9-O9</f>
        <v>0</v>
      </c>
      <c r="O9" s="109">
        <f>SUM(O5:O8)</f>
        <v>249</v>
      </c>
      <c r="P9" s="5"/>
      <c r="Q9" s="5"/>
      <c r="R9" s="5"/>
      <c r="S9" s="5"/>
      <c r="U9" s="4"/>
      <c r="V9" s="26"/>
      <c r="W9" s="117"/>
      <c r="X9" s="13"/>
      <c r="Y9" s="22"/>
      <c r="Z9" s="14"/>
      <c r="AA9" s="14"/>
    </row>
    <row r="10" spans="1:27">
      <c r="A10" s="4">
        <v>126</v>
      </c>
      <c r="B10" s="10" t="str">
        <f>L7</f>
        <v>Vychodil Vojtěch</v>
      </c>
      <c r="C10" s="9" t="s">
        <v>6</v>
      </c>
      <c r="D10" s="10" t="str">
        <f>L5</f>
        <v>Marek Jonáš</v>
      </c>
      <c r="E10" s="11">
        <v>0</v>
      </c>
      <c r="F10" s="11" t="s">
        <v>8</v>
      </c>
      <c r="G10" s="11">
        <v>2</v>
      </c>
      <c r="H10" s="11">
        <v>2</v>
      </c>
      <c r="I10" s="11" t="s">
        <v>8</v>
      </c>
      <c r="J10" s="11">
        <v>30</v>
      </c>
      <c r="K10" s="6"/>
      <c r="L10" s="7"/>
      <c r="M10" s="5"/>
      <c r="N10" s="5"/>
      <c r="O10" s="5"/>
      <c r="P10" s="5"/>
      <c r="Q10" s="5"/>
      <c r="R10" s="5"/>
      <c r="S10" s="5"/>
      <c r="U10" s="4" t="s">
        <v>51</v>
      </c>
      <c r="V10" s="184" t="str">
        <f>L33</f>
        <v>Durčák Ondřej</v>
      </c>
      <c r="W10" s="253"/>
      <c r="X10" s="13"/>
      <c r="Y10" s="22"/>
      <c r="Z10" s="14"/>
      <c r="AA10" s="14"/>
    </row>
    <row r="11" spans="1:27">
      <c r="B11" s="10"/>
      <c r="C11" s="9"/>
      <c r="D11" s="10"/>
      <c r="E11" s="11"/>
      <c r="F11" s="11"/>
      <c r="G11" s="11"/>
      <c r="H11" s="11"/>
      <c r="I11" s="11"/>
      <c r="J11" s="11"/>
      <c r="K11" s="6"/>
      <c r="L11" s="7"/>
      <c r="M11" s="5"/>
      <c r="N11" s="5"/>
      <c r="O11" s="5"/>
      <c r="P11" s="5"/>
      <c r="Q11" s="5"/>
      <c r="R11" s="5"/>
      <c r="S11" s="5"/>
      <c r="U11" s="4"/>
      <c r="V11" s="26"/>
      <c r="W11" s="119"/>
      <c r="X11" s="27"/>
      <c r="Y11" s="22"/>
      <c r="Z11" s="14"/>
      <c r="AA11" s="14"/>
    </row>
    <row r="12" spans="1:27">
      <c r="B12" s="10"/>
      <c r="C12" s="9"/>
      <c r="D12" s="10"/>
      <c r="E12" s="11"/>
      <c r="F12" s="11"/>
      <c r="G12" s="11"/>
      <c r="H12" s="11"/>
      <c r="I12" s="11"/>
      <c r="J12" s="11"/>
      <c r="K12" s="6"/>
      <c r="L12" s="8" t="s">
        <v>40</v>
      </c>
      <c r="M12" s="181"/>
      <c r="N12" s="181"/>
      <c r="O12" s="181"/>
      <c r="P12" s="5"/>
      <c r="Q12" s="5"/>
      <c r="R12" s="5"/>
      <c r="S12" s="5"/>
      <c r="U12" s="4"/>
      <c r="V12" s="26"/>
      <c r="W12" s="17"/>
      <c r="X12" s="27"/>
      <c r="Y12" s="22"/>
      <c r="Z12" s="14"/>
      <c r="AA12" s="14"/>
    </row>
    <row r="13" spans="1:27">
      <c r="B13" s="10"/>
      <c r="C13" s="9"/>
      <c r="D13" s="10"/>
      <c r="E13" s="11"/>
      <c r="F13" s="11"/>
      <c r="G13" s="11"/>
      <c r="H13" s="11"/>
      <c r="I13" s="11"/>
      <c r="J13" s="11"/>
      <c r="K13" s="6"/>
      <c r="L13" s="11" t="s">
        <v>9</v>
      </c>
      <c r="M13" s="182" t="s">
        <v>10</v>
      </c>
      <c r="N13" s="182"/>
      <c r="O13" s="182"/>
      <c r="P13" s="12" t="s">
        <v>11</v>
      </c>
      <c r="Q13" s="11" t="s">
        <v>12</v>
      </c>
      <c r="R13" s="11" t="s">
        <v>13</v>
      </c>
      <c r="S13" s="11" t="s">
        <v>4</v>
      </c>
      <c r="U13" s="186"/>
      <c r="V13" s="186"/>
      <c r="W13" s="184" t="str">
        <f>V10</f>
        <v>Durčák Ondřej</v>
      </c>
      <c r="X13" s="184"/>
      <c r="Y13" s="22"/>
      <c r="Z13" s="255" t="str">
        <f>X7</f>
        <v>Marek Jonáš</v>
      </c>
      <c r="AA13" s="184"/>
    </row>
    <row r="14" spans="1:27">
      <c r="A14" s="4">
        <v>19</v>
      </c>
      <c r="B14" s="10" t="str">
        <f>L14</f>
        <v>Hubáček Matěj</v>
      </c>
      <c r="C14" s="9" t="s">
        <v>6</v>
      </c>
      <c r="D14" s="10" t="str">
        <f>L17</f>
        <v>Kniš David</v>
      </c>
      <c r="E14" s="11">
        <v>2</v>
      </c>
      <c r="F14" s="11" t="s">
        <v>8</v>
      </c>
      <c r="G14" s="11">
        <v>0</v>
      </c>
      <c r="H14" s="11">
        <v>30</v>
      </c>
      <c r="I14" s="15" t="s">
        <v>8</v>
      </c>
      <c r="J14" s="11">
        <v>10</v>
      </c>
      <c r="K14" s="6"/>
      <c r="L14" s="115" t="s">
        <v>109</v>
      </c>
      <c r="M14" s="11">
        <f>SUM(H14,H17,J19)</f>
        <v>90</v>
      </c>
      <c r="N14" s="5" t="s">
        <v>8</v>
      </c>
      <c r="O14" s="11">
        <f>SUM(J14,J17,H19)</f>
        <v>23</v>
      </c>
      <c r="P14" s="11">
        <f>M14-O14</f>
        <v>67</v>
      </c>
      <c r="Q14" s="11">
        <f>SUM(E14,E17,G19)</f>
        <v>6</v>
      </c>
      <c r="R14" s="11">
        <f>Q14+(P14/100)</f>
        <v>6.67</v>
      </c>
      <c r="S14" s="11">
        <f>RANK(R14,$R$14:$R$17,0)</f>
        <v>1</v>
      </c>
      <c r="U14" s="187"/>
      <c r="V14" s="187"/>
      <c r="W14" s="243" t="s">
        <v>66</v>
      </c>
      <c r="X14" s="243"/>
      <c r="Y14" s="22"/>
      <c r="Z14" s="190"/>
      <c r="AA14" s="246"/>
    </row>
    <row r="15" spans="1:27">
      <c r="A15" s="4">
        <v>20</v>
      </c>
      <c r="B15" s="10" t="str">
        <f>L15</f>
        <v>bye</v>
      </c>
      <c r="C15" s="9" t="s">
        <v>6</v>
      </c>
      <c r="D15" s="10" t="str">
        <f>L16</f>
        <v>Raab Patrik</v>
      </c>
      <c r="E15" s="11">
        <v>0</v>
      </c>
      <c r="F15" s="11" t="s">
        <v>8</v>
      </c>
      <c r="G15" s="11">
        <v>2</v>
      </c>
      <c r="H15" s="11">
        <v>0</v>
      </c>
      <c r="I15" s="11" t="s">
        <v>8</v>
      </c>
      <c r="J15" s="11">
        <v>30</v>
      </c>
      <c r="K15" s="6"/>
      <c r="L15" s="115" t="s">
        <v>177</v>
      </c>
      <c r="M15" s="11">
        <f>SUM(H15,J17,H18)</f>
        <v>0</v>
      </c>
      <c r="N15" s="11" t="s">
        <v>8</v>
      </c>
      <c r="O15" s="11">
        <f>SUM(J15,H17,J18)</f>
        <v>90</v>
      </c>
      <c r="P15" s="11">
        <f>M15-O15</f>
        <v>-90</v>
      </c>
      <c r="Q15" s="11">
        <f>SUM(E15,G17,E18)</f>
        <v>0</v>
      </c>
      <c r="R15" s="11">
        <f>Q15+(P15/100)</f>
        <v>-0.9</v>
      </c>
      <c r="S15" s="11">
        <f>RANK(R15,$R$14:$R$17,0)</f>
        <v>4</v>
      </c>
      <c r="U15" s="4"/>
      <c r="V15" s="26"/>
      <c r="W15" s="189"/>
      <c r="X15" s="189"/>
      <c r="Y15" s="22"/>
      <c r="Z15" s="34"/>
      <c r="AA15" s="113"/>
    </row>
    <row r="16" spans="1:27">
      <c r="A16" s="4">
        <v>82</v>
      </c>
      <c r="B16" s="10" t="str">
        <f>L17</f>
        <v>Kniš David</v>
      </c>
      <c r="C16" s="9" t="s">
        <v>6</v>
      </c>
      <c r="D16" s="10" t="str">
        <f>L16</f>
        <v>Raab Patrik</v>
      </c>
      <c r="E16" s="11">
        <v>2</v>
      </c>
      <c r="F16" s="11" t="s">
        <v>8</v>
      </c>
      <c r="G16" s="11">
        <v>0</v>
      </c>
      <c r="H16" s="11">
        <v>30</v>
      </c>
      <c r="I16" s="11" t="s">
        <v>8</v>
      </c>
      <c r="J16" s="11">
        <v>18</v>
      </c>
      <c r="K16" s="6"/>
      <c r="L16" s="115" t="s">
        <v>115</v>
      </c>
      <c r="M16" s="11">
        <f>SUM(J15,J16,H19)</f>
        <v>61</v>
      </c>
      <c r="N16" s="11" t="s">
        <v>8</v>
      </c>
      <c r="O16" s="11">
        <f>SUM(H15,H16,J19)</f>
        <v>60</v>
      </c>
      <c r="P16" s="11">
        <f>M16-O16</f>
        <v>1</v>
      </c>
      <c r="Q16" s="11">
        <f>SUM(G15,G16,E19)</f>
        <v>2</v>
      </c>
      <c r="R16" s="11">
        <f>Q16+(P16/100)</f>
        <v>2.0099999999999998</v>
      </c>
      <c r="S16" s="11">
        <f>RANK(R16,$R$14:$R$17,0)</f>
        <v>3</v>
      </c>
      <c r="U16" s="4" t="s">
        <v>45</v>
      </c>
      <c r="V16" s="184" t="str">
        <f>L17</f>
        <v>Kniš David</v>
      </c>
      <c r="W16" s="184"/>
      <c r="X16" s="13"/>
      <c r="Y16" s="22"/>
      <c r="Z16" s="34"/>
      <c r="AA16" s="113"/>
    </row>
    <row r="17" spans="1:29">
      <c r="A17" s="4">
        <v>83</v>
      </c>
      <c r="B17" s="10" t="str">
        <f>L14</f>
        <v>Hubáček Matěj</v>
      </c>
      <c r="C17" s="9" t="s">
        <v>6</v>
      </c>
      <c r="D17" s="10" t="str">
        <f>L15</f>
        <v>bye</v>
      </c>
      <c r="E17" s="11">
        <v>2</v>
      </c>
      <c r="F17" s="11" t="s">
        <v>8</v>
      </c>
      <c r="G17" s="11">
        <v>0</v>
      </c>
      <c r="H17" s="11">
        <v>30</v>
      </c>
      <c r="I17" s="11" t="s">
        <v>8</v>
      </c>
      <c r="J17" s="11">
        <v>0</v>
      </c>
      <c r="K17" s="6"/>
      <c r="L17" s="115" t="s">
        <v>121</v>
      </c>
      <c r="M17" s="11">
        <f>SUM(J14,H16,J18)</f>
        <v>70</v>
      </c>
      <c r="N17" s="11" t="s">
        <v>8</v>
      </c>
      <c r="O17" s="11">
        <f>SUM(H14,J16,H18)</f>
        <v>48</v>
      </c>
      <c r="P17" s="11">
        <f>M17-O17</f>
        <v>22</v>
      </c>
      <c r="Q17" s="11">
        <f>SUM(G14,E16,G18)</f>
        <v>4</v>
      </c>
      <c r="R17" s="11">
        <f>Q17+(P17/100)</f>
        <v>4.22</v>
      </c>
      <c r="S17" s="11">
        <f>RANK(R17,$R$14:$R$17,0)</f>
        <v>2</v>
      </c>
      <c r="U17" s="4"/>
      <c r="V17" s="26"/>
      <c r="W17" s="118"/>
      <c r="X17" s="13"/>
      <c r="Y17" s="22"/>
      <c r="Z17" s="34"/>
      <c r="AA17" s="113"/>
    </row>
    <row r="18" spans="1:29">
      <c r="A18" s="4">
        <v>127</v>
      </c>
      <c r="B18" s="10" t="str">
        <f>L15</f>
        <v>bye</v>
      </c>
      <c r="C18" s="9" t="s">
        <v>6</v>
      </c>
      <c r="D18" s="10" t="str">
        <f>L17</f>
        <v>Kniš David</v>
      </c>
      <c r="E18" s="15">
        <v>0</v>
      </c>
      <c r="F18" s="11" t="s">
        <v>8</v>
      </c>
      <c r="G18" s="11">
        <v>2</v>
      </c>
      <c r="H18" s="11">
        <v>0</v>
      </c>
      <c r="I18" s="11" t="s">
        <v>8</v>
      </c>
      <c r="J18" s="11">
        <v>30</v>
      </c>
      <c r="K18" s="6"/>
      <c r="L18" s="7"/>
      <c r="M18" s="109">
        <f>SUM(M14:M17)</f>
        <v>221</v>
      </c>
      <c r="N18" s="110">
        <f>M18-O18</f>
        <v>0</v>
      </c>
      <c r="O18" s="109">
        <f>SUM(O14:O17)</f>
        <v>221</v>
      </c>
      <c r="P18" s="5"/>
      <c r="Q18" s="5"/>
      <c r="R18" s="5"/>
      <c r="S18" s="5"/>
      <c r="U18" s="4"/>
      <c r="V18" s="26"/>
      <c r="W18" s="117"/>
      <c r="X18" s="13"/>
      <c r="Y18" s="22"/>
      <c r="Z18" s="34"/>
      <c r="AA18" s="113"/>
    </row>
    <row r="19" spans="1:29">
      <c r="A19" s="4">
        <v>128</v>
      </c>
      <c r="B19" s="10" t="str">
        <f>L16</f>
        <v>Raab Patrik</v>
      </c>
      <c r="C19" s="9" t="s">
        <v>6</v>
      </c>
      <c r="D19" s="10" t="str">
        <f>L14</f>
        <v>Hubáček Matěj</v>
      </c>
      <c r="E19" s="11">
        <v>0</v>
      </c>
      <c r="F19" s="11" t="s">
        <v>8</v>
      </c>
      <c r="G19" s="11">
        <v>2</v>
      </c>
      <c r="H19" s="11">
        <v>13</v>
      </c>
      <c r="I19" s="11" t="s">
        <v>8</v>
      </c>
      <c r="J19" s="11">
        <v>30</v>
      </c>
      <c r="K19" s="6"/>
      <c r="L19" s="7"/>
      <c r="M19" s="5"/>
      <c r="N19" s="5"/>
      <c r="O19" s="5"/>
      <c r="P19" s="5"/>
      <c r="Q19" s="5"/>
      <c r="R19" s="5"/>
      <c r="S19" s="5"/>
      <c r="U19" s="4"/>
      <c r="V19" s="20"/>
      <c r="W19" s="100"/>
      <c r="X19" s="254" t="str">
        <f>V22</f>
        <v>Hašek Kristián</v>
      </c>
      <c r="Y19" s="193"/>
      <c r="Z19" s="34"/>
      <c r="AA19" s="113"/>
    </row>
    <row r="20" spans="1:29">
      <c r="B20" s="10"/>
      <c r="C20" s="9"/>
      <c r="D20" s="10"/>
      <c r="E20" s="11"/>
      <c r="F20" s="11"/>
      <c r="G20" s="11"/>
      <c r="H20" s="11"/>
      <c r="I20" s="11"/>
      <c r="J20" s="11"/>
      <c r="K20" s="6"/>
      <c r="L20" s="7"/>
      <c r="M20" s="5"/>
      <c r="N20" s="5"/>
      <c r="O20" s="5"/>
      <c r="P20" s="5"/>
      <c r="Q20" s="5"/>
      <c r="R20" s="5"/>
      <c r="S20" s="5"/>
      <c r="U20" s="4"/>
      <c r="V20" s="20"/>
      <c r="W20" s="100"/>
      <c r="X20" s="20"/>
      <c r="Y20" s="39"/>
      <c r="Z20" s="34"/>
      <c r="AA20" s="113"/>
    </row>
    <row r="21" spans="1:29">
      <c r="B21" s="10"/>
      <c r="C21" s="9"/>
      <c r="D21" s="10"/>
      <c r="E21" s="11"/>
      <c r="F21" s="11"/>
      <c r="G21" s="11"/>
      <c r="H21" s="11"/>
      <c r="I21" s="11"/>
      <c r="J21" s="11"/>
      <c r="K21" s="6"/>
      <c r="L21" s="8" t="s">
        <v>42</v>
      </c>
      <c r="M21" s="181"/>
      <c r="N21" s="181"/>
      <c r="O21" s="181"/>
      <c r="P21" s="5"/>
      <c r="Q21" s="5"/>
      <c r="R21" s="5"/>
      <c r="S21" s="5"/>
      <c r="T21" s="30"/>
      <c r="U21" s="4"/>
      <c r="V21" s="20"/>
      <c r="W21" s="100"/>
      <c r="X21" s="13"/>
      <c r="Y21" s="27"/>
      <c r="Z21" s="34"/>
      <c r="AA21" s="113"/>
    </row>
    <row r="22" spans="1:29">
      <c r="B22" s="10"/>
      <c r="C22" s="9"/>
      <c r="D22" s="10"/>
      <c r="E22" s="11"/>
      <c r="F22" s="11"/>
      <c r="G22" s="11"/>
      <c r="H22" s="11"/>
      <c r="I22" s="11"/>
      <c r="J22" s="11"/>
      <c r="K22" s="6"/>
      <c r="L22" s="11" t="s">
        <v>9</v>
      </c>
      <c r="M22" s="182" t="s">
        <v>10</v>
      </c>
      <c r="N22" s="182"/>
      <c r="O22" s="182"/>
      <c r="P22" s="12" t="s">
        <v>11</v>
      </c>
      <c r="Q22" s="11" t="s">
        <v>12</v>
      </c>
      <c r="R22" s="11" t="s">
        <v>13</v>
      </c>
      <c r="S22" s="11" t="s">
        <v>4</v>
      </c>
      <c r="T22" s="30"/>
      <c r="U22" s="29" t="s">
        <v>50</v>
      </c>
      <c r="V22" s="184" t="str">
        <f>L23</f>
        <v>Hašek Kristián</v>
      </c>
      <c r="W22" s="253"/>
      <c r="X22" s="13"/>
      <c r="Y22" s="13"/>
      <c r="Z22" s="34"/>
      <c r="AA22" s="113"/>
    </row>
    <row r="23" spans="1:29">
      <c r="A23" s="4">
        <v>21</v>
      </c>
      <c r="B23" s="10" t="str">
        <f>L23</f>
        <v>Hašek Kristián</v>
      </c>
      <c r="C23" s="9" t="s">
        <v>6</v>
      </c>
      <c r="D23" s="10" t="str">
        <f>L26</f>
        <v>Fuchs Marek</v>
      </c>
      <c r="E23" s="11">
        <v>2</v>
      </c>
      <c r="F23" s="11" t="s">
        <v>8</v>
      </c>
      <c r="G23" s="11">
        <v>0</v>
      </c>
      <c r="H23" s="11">
        <v>30</v>
      </c>
      <c r="I23" s="15" t="s">
        <v>8</v>
      </c>
      <c r="J23" s="11">
        <v>9</v>
      </c>
      <c r="K23" s="6"/>
      <c r="L23" s="115" t="s">
        <v>110</v>
      </c>
      <c r="M23" s="11">
        <f>SUM(H23,H26,J28)</f>
        <v>90</v>
      </c>
      <c r="N23" s="5" t="s">
        <v>8</v>
      </c>
      <c r="O23" s="11">
        <f>SUM(J23,J26,H28)</f>
        <v>33</v>
      </c>
      <c r="P23" s="11">
        <f>M23-O23</f>
        <v>57</v>
      </c>
      <c r="Q23" s="11">
        <f>SUM(E23,E26,G28)</f>
        <v>6</v>
      </c>
      <c r="R23" s="11">
        <f>Q23+(P23/100)</f>
        <v>6.57</v>
      </c>
      <c r="S23" s="11">
        <f>RANK(R23,$R$23:$R$26,0)</f>
        <v>1</v>
      </c>
      <c r="T23" s="30"/>
      <c r="U23" s="4"/>
      <c r="V23" s="4"/>
      <c r="W23" s="4"/>
      <c r="X23" s="3"/>
      <c r="Y23" s="3"/>
      <c r="Z23" s="30"/>
      <c r="AA23" s="114"/>
    </row>
    <row r="24" spans="1:29">
      <c r="A24" s="4">
        <v>22</v>
      </c>
      <c r="B24" s="10" t="str">
        <f>L24</f>
        <v>Hlobil Matouš</v>
      </c>
      <c r="C24" s="9" t="s">
        <v>6</v>
      </c>
      <c r="D24" s="10" t="str">
        <f>L25</f>
        <v>Šimáček Ondřej</v>
      </c>
      <c r="E24" s="11">
        <v>2</v>
      </c>
      <c r="F24" s="11" t="s">
        <v>8</v>
      </c>
      <c r="G24" s="11">
        <v>0</v>
      </c>
      <c r="H24" s="11">
        <v>30</v>
      </c>
      <c r="I24" s="11" t="s">
        <v>8</v>
      </c>
      <c r="J24" s="11">
        <v>2</v>
      </c>
      <c r="K24" s="6"/>
      <c r="L24" s="115" t="s">
        <v>111</v>
      </c>
      <c r="M24" s="11">
        <f>SUM(H24,J26,H27)</f>
        <v>63</v>
      </c>
      <c r="N24" s="11" t="s">
        <v>8</v>
      </c>
      <c r="O24" s="11">
        <f>SUM(J24,H26,J27)</f>
        <v>62</v>
      </c>
      <c r="P24" s="11">
        <f>M24-O24</f>
        <v>1</v>
      </c>
      <c r="Q24" s="11">
        <f>SUM(E24,G26,E27)</f>
        <v>2</v>
      </c>
      <c r="R24" s="11">
        <f>Q24+(P24/100)</f>
        <v>2.0099999999999998</v>
      </c>
      <c r="S24" s="11">
        <f>RANK(R24,$R$23:$R$26,0)</f>
        <v>3</v>
      </c>
      <c r="T24" s="30"/>
      <c r="U24" s="4"/>
      <c r="V24" s="4"/>
      <c r="W24" s="4"/>
      <c r="X24" s="3"/>
      <c r="Y24" s="3"/>
      <c r="Z24" s="30"/>
      <c r="AA24" s="114"/>
    </row>
    <row r="25" spans="1:29">
      <c r="A25" s="4">
        <v>84</v>
      </c>
      <c r="B25" s="10" t="str">
        <f>L26</f>
        <v>Fuchs Marek</v>
      </c>
      <c r="C25" s="9" t="s">
        <v>6</v>
      </c>
      <c r="D25" s="10" t="str">
        <f>L25</f>
        <v>Šimáček Ondřej</v>
      </c>
      <c r="E25" s="11">
        <v>2</v>
      </c>
      <c r="F25" s="11" t="s">
        <v>8</v>
      </c>
      <c r="G25" s="11">
        <v>0</v>
      </c>
      <c r="H25" s="11">
        <v>30</v>
      </c>
      <c r="I25" s="11" t="s">
        <v>8</v>
      </c>
      <c r="J25" s="11">
        <v>8</v>
      </c>
      <c r="K25" s="6"/>
      <c r="L25" s="115" t="s">
        <v>118</v>
      </c>
      <c r="M25" s="11">
        <f>SUM(J24,J25,H28)</f>
        <v>12</v>
      </c>
      <c r="N25" s="11" t="s">
        <v>8</v>
      </c>
      <c r="O25" s="11">
        <f>SUM(H24,H25,J28)</f>
        <v>90</v>
      </c>
      <c r="P25" s="11">
        <f>M25-O25</f>
        <v>-78</v>
      </c>
      <c r="Q25" s="11">
        <f>SUM(G24,G25,E28)</f>
        <v>0</v>
      </c>
      <c r="R25" s="11">
        <f>Q25+(P25/100)</f>
        <v>-0.78</v>
      </c>
      <c r="S25" s="11">
        <f>RANK(R25,$R$23:$R$26,0)</f>
        <v>4</v>
      </c>
      <c r="T25" s="30"/>
      <c r="U25" s="4"/>
      <c r="V25" s="4"/>
      <c r="W25" s="4"/>
      <c r="X25" s="3"/>
      <c r="Y25" s="192" t="str">
        <f>X31</f>
        <v>Hubáček Matěj</v>
      </c>
      <c r="Z25" s="192"/>
      <c r="AA25" s="30"/>
      <c r="AB25" s="254" t="str">
        <f>Z13</f>
        <v>Marek Jonáš</v>
      </c>
      <c r="AC25" s="192"/>
    </row>
    <row r="26" spans="1:29">
      <c r="A26" s="4">
        <v>85</v>
      </c>
      <c r="B26" s="10" t="str">
        <f>L23</f>
        <v>Hašek Kristián</v>
      </c>
      <c r="C26" s="9" t="s">
        <v>6</v>
      </c>
      <c r="D26" s="10" t="str">
        <f>L24</f>
        <v>Hlobil Matouš</v>
      </c>
      <c r="E26" s="11">
        <v>2</v>
      </c>
      <c r="F26" s="11" t="s">
        <v>8</v>
      </c>
      <c r="G26" s="11">
        <v>0</v>
      </c>
      <c r="H26" s="11">
        <v>30</v>
      </c>
      <c r="I26" s="11" t="s">
        <v>8</v>
      </c>
      <c r="J26" s="11">
        <v>22</v>
      </c>
      <c r="K26" s="6"/>
      <c r="L26" s="115" t="s">
        <v>116</v>
      </c>
      <c r="M26" s="11">
        <f>SUM(J23,H25,J27)</f>
        <v>69</v>
      </c>
      <c r="N26" s="11" t="s">
        <v>8</v>
      </c>
      <c r="O26" s="11">
        <f>SUM(H23,J25,H27)</f>
        <v>49</v>
      </c>
      <c r="P26" s="11">
        <f>M26-O26</f>
        <v>20</v>
      </c>
      <c r="Q26" s="11">
        <f>SUM(G23,E25,G27)</f>
        <v>4</v>
      </c>
      <c r="R26" s="11">
        <f>Q26+(P26/100)</f>
        <v>4.2</v>
      </c>
      <c r="S26" s="11">
        <f>RANK(R26,$R$23:$R$26,0)</f>
        <v>2</v>
      </c>
      <c r="T26" s="30"/>
      <c r="U26" s="4"/>
      <c r="V26" s="4"/>
      <c r="W26" s="4"/>
      <c r="X26" s="3"/>
      <c r="Y26" s="187" t="s">
        <v>20</v>
      </c>
      <c r="Z26" s="187"/>
      <c r="AA26" s="114"/>
      <c r="AB26" s="256" t="s">
        <v>17</v>
      </c>
      <c r="AC26" s="187"/>
    </row>
    <row r="27" spans="1:29">
      <c r="A27" s="4">
        <v>129</v>
      </c>
      <c r="B27" s="10" t="str">
        <f>L24</f>
        <v>Hlobil Matouš</v>
      </c>
      <c r="C27" s="9" t="s">
        <v>6</v>
      </c>
      <c r="D27" s="10" t="str">
        <f>L26</f>
        <v>Fuchs Marek</v>
      </c>
      <c r="E27" s="15">
        <v>0</v>
      </c>
      <c r="F27" s="11" t="s">
        <v>8</v>
      </c>
      <c r="G27" s="11">
        <v>2</v>
      </c>
      <c r="H27" s="11">
        <v>11</v>
      </c>
      <c r="I27" s="11" t="s">
        <v>8</v>
      </c>
      <c r="J27" s="11">
        <v>30</v>
      </c>
      <c r="K27" s="6"/>
      <c r="L27" s="7"/>
      <c r="M27" s="109">
        <f>SUM(M23:M26)</f>
        <v>234</v>
      </c>
      <c r="N27" s="110">
        <f>M27-O27</f>
        <v>0</v>
      </c>
      <c r="O27" s="109">
        <f>SUM(O23:O26)</f>
        <v>234</v>
      </c>
      <c r="P27" s="5"/>
      <c r="Q27" s="5"/>
      <c r="R27" s="5"/>
      <c r="S27" s="5"/>
      <c r="T27" s="30"/>
      <c r="U27" s="4"/>
      <c r="V27" s="4"/>
      <c r="W27" s="4"/>
      <c r="X27" s="3"/>
      <c r="Y27" s="3"/>
      <c r="Z27" s="30"/>
      <c r="AA27" s="114"/>
    </row>
    <row r="28" spans="1:29">
      <c r="A28" s="4">
        <v>130</v>
      </c>
      <c r="B28" s="10" t="str">
        <f>L25</f>
        <v>Šimáček Ondřej</v>
      </c>
      <c r="C28" s="9" t="s">
        <v>6</v>
      </c>
      <c r="D28" s="10" t="str">
        <f>L23</f>
        <v>Hašek Kristián</v>
      </c>
      <c r="E28" s="11">
        <v>0</v>
      </c>
      <c r="F28" s="11" t="s">
        <v>8</v>
      </c>
      <c r="G28" s="11">
        <v>2</v>
      </c>
      <c r="H28" s="11">
        <v>2</v>
      </c>
      <c r="I28" s="11" t="s">
        <v>8</v>
      </c>
      <c r="J28" s="11">
        <v>30</v>
      </c>
      <c r="K28" s="6"/>
      <c r="L28" s="7"/>
      <c r="M28" s="5"/>
      <c r="N28" s="5"/>
      <c r="O28" s="5"/>
      <c r="P28" s="5"/>
      <c r="Q28" s="5"/>
      <c r="R28" s="5"/>
      <c r="S28" s="5"/>
      <c r="T28" s="30"/>
      <c r="U28" s="4" t="s">
        <v>53</v>
      </c>
      <c r="V28" s="184" t="str">
        <f>L14</f>
        <v>Hubáček Matěj</v>
      </c>
      <c r="W28" s="184"/>
      <c r="X28" s="13"/>
      <c r="Y28" s="13"/>
      <c r="Z28" s="34"/>
      <c r="AA28" s="113"/>
    </row>
    <row r="29" spans="1:29">
      <c r="B29" s="10"/>
      <c r="C29" s="9"/>
      <c r="D29" s="10"/>
      <c r="E29" s="11"/>
      <c r="F29" s="11"/>
      <c r="G29" s="11"/>
      <c r="H29" s="11"/>
      <c r="I29" s="11"/>
      <c r="J29" s="11"/>
      <c r="K29" s="6"/>
      <c r="L29" s="7"/>
      <c r="M29" s="5"/>
      <c r="N29" s="5"/>
      <c r="O29" s="5"/>
      <c r="P29" s="5"/>
      <c r="Q29" s="5"/>
      <c r="R29" s="5"/>
      <c r="S29" s="5"/>
      <c r="T29" s="30"/>
      <c r="U29" s="4"/>
      <c r="V29" s="20"/>
      <c r="W29" s="99"/>
      <c r="X29" s="13"/>
      <c r="Y29" s="13"/>
      <c r="Z29" s="34"/>
      <c r="AA29" s="113"/>
    </row>
    <row r="30" spans="1:29">
      <c r="B30" s="10"/>
      <c r="C30" s="9"/>
      <c r="D30" s="10"/>
      <c r="E30" s="11"/>
      <c r="F30" s="11"/>
      <c r="G30" s="11"/>
      <c r="H30" s="11"/>
      <c r="I30" s="11"/>
      <c r="J30" s="11"/>
      <c r="K30" s="6"/>
      <c r="L30" s="8" t="s">
        <v>46</v>
      </c>
      <c r="M30" s="181"/>
      <c r="N30" s="181"/>
      <c r="O30" s="181"/>
      <c r="P30" s="5"/>
      <c r="Q30" s="5"/>
      <c r="R30" s="5"/>
      <c r="S30" s="5"/>
      <c r="T30" s="30"/>
      <c r="U30" s="4"/>
      <c r="V30" s="20"/>
      <c r="W30" s="100"/>
      <c r="X30" s="13"/>
      <c r="Y30" s="13"/>
      <c r="Z30" s="34"/>
      <c r="AA30" s="113"/>
    </row>
    <row r="31" spans="1:29">
      <c r="B31" s="10"/>
      <c r="C31" s="9"/>
      <c r="D31" s="10"/>
      <c r="E31" s="11"/>
      <c r="F31" s="11"/>
      <c r="G31" s="11"/>
      <c r="H31" s="11"/>
      <c r="I31" s="11"/>
      <c r="J31" s="11"/>
      <c r="K31" s="6"/>
      <c r="L31" s="11" t="s">
        <v>9</v>
      </c>
      <c r="M31" s="182" t="s">
        <v>10</v>
      </c>
      <c r="N31" s="182"/>
      <c r="O31" s="182"/>
      <c r="P31" s="12" t="s">
        <v>11</v>
      </c>
      <c r="Q31" s="11" t="s">
        <v>12</v>
      </c>
      <c r="R31" s="11" t="s">
        <v>13</v>
      </c>
      <c r="S31" s="11" t="s">
        <v>4</v>
      </c>
      <c r="T31" s="30"/>
      <c r="U31" s="4"/>
      <c r="V31" s="20"/>
      <c r="W31" s="100"/>
      <c r="X31" s="255" t="str">
        <f>V28</f>
        <v>Hubáček Matěj</v>
      </c>
      <c r="Y31" s="184"/>
      <c r="Z31" s="34"/>
      <c r="AA31" s="113"/>
    </row>
    <row r="32" spans="1:29">
      <c r="A32" s="4">
        <v>23</v>
      </c>
      <c r="B32" s="10" t="str">
        <f>L32</f>
        <v>Kundrát David</v>
      </c>
      <c r="C32" s="9" t="s">
        <v>6</v>
      </c>
      <c r="D32" s="10" t="str">
        <f>L35</f>
        <v>Šamša Adam</v>
      </c>
      <c r="E32" s="11">
        <v>2</v>
      </c>
      <c r="F32" s="11" t="s">
        <v>8</v>
      </c>
      <c r="G32" s="11">
        <v>0</v>
      </c>
      <c r="H32" s="11">
        <v>30</v>
      </c>
      <c r="I32" s="15" t="s">
        <v>8</v>
      </c>
      <c r="J32" s="11">
        <v>7</v>
      </c>
      <c r="K32" s="6"/>
      <c r="L32" s="115" t="s">
        <v>108</v>
      </c>
      <c r="M32" s="11">
        <f>SUM(H32,H35,J37)</f>
        <v>90</v>
      </c>
      <c r="N32" s="5" t="s">
        <v>8</v>
      </c>
      <c r="O32" s="11">
        <f>SUM(J32,J35,H37)</f>
        <v>36</v>
      </c>
      <c r="P32" s="11">
        <f>M32-O32</f>
        <v>54</v>
      </c>
      <c r="Q32" s="11">
        <f>SUM(E32,E35,G37)</f>
        <v>6</v>
      </c>
      <c r="R32" s="11">
        <f>Q32+(P32/100)</f>
        <v>6.54</v>
      </c>
      <c r="S32" s="11">
        <f>RANK(R32,$R$32:$R$35,0)</f>
        <v>1</v>
      </c>
      <c r="T32" s="30"/>
      <c r="U32" s="4"/>
      <c r="V32" s="20"/>
      <c r="W32" s="100"/>
      <c r="X32" s="20"/>
      <c r="Y32" s="21"/>
      <c r="Z32" s="34"/>
      <c r="AA32" s="113"/>
    </row>
    <row r="33" spans="1:27">
      <c r="A33" s="4">
        <v>24</v>
      </c>
      <c r="B33" s="10" t="str">
        <f>L33</f>
        <v>Durčák Ondřej</v>
      </c>
      <c r="C33" s="9" t="s">
        <v>6</v>
      </c>
      <c r="D33" s="10" t="str">
        <f>L34</f>
        <v>Tuháček Tomáš</v>
      </c>
      <c r="E33" s="11">
        <v>2</v>
      </c>
      <c r="F33" s="11" t="s">
        <v>8</v>
      </c>
      <c r="G33" s="11">
        <v>0</v>
      </c>
      <c r="H33" s="11">
        <v>30</v>
      </c>
      <c r="I33" s="11" t="s">
        <v>8</v>
      </c>
      <c r="J33" s="11">
        <v>19</v>
      </c>
      <c r="K33" s="6"/>
      <c r="L33" s="115" t="s">
        <v>112</v>
      </c>
      <c r="M33" s="11">
        <f>SUM(H33,J35,H36)</f>
        <v>79</v>
      </c>
      <c r="N33" s="11" t="s">
        <v>8</v>
      </c>
      <c r="O33" s="11">
        <f>SUM(J33,H35,J36)</f>
        <v>55</v>
      </c>
      <c r="P33" s="11">
        <f>M33-O33</f>
        <v>24</v>
      </c>
      <c r="Q33" s="11">
        <f>SUM(E33,G35,E36)</f>
        <v>4</v>
      </c>
      <c r="R33" s="11">
        <f>Q33+(P33/100)</f>
        <v>4.24</v>
      </c>
      <c r="S33" s="11">
        <f>RANK(R33,$R$32:$R$35,0)</f>
        <v>2</v>
      </c>
      <c r="T33" s="30"/>
      <c r="U33" s="4"/>
      <c r="V33" s="26"/>
      <c r="W33" s="117"/>
      <c r="X33" s="13"/>
      <c r="Y33" s="22"/>
      <c r="Z33" s="34"/>
      <c r="AA33" s="113"/>
    </row>
    <row r="34" spans="1:27">
      <c r="A34" s="4">
        <v>86</v>
      </c>
      <c r="B34" s="10" t="str">
        <f>L35</f>
        <v>Šamša Adam</v>
      </c>
      <c r="C34" s="9" t="s">
        <v>6</v>
      </c>
      <c r="D34" s="10" t="str">
        <f>L34</f>
        <v>Tuháček Tomáš</v>
      </c>
      <c r="E34" s="11">
        <v>0</v>
      </c>
      <c r="F34" s="11" t="s">
        <v>8</v>
      </c>
      <c r="G34" s="11">
        <v>2</v>
      </c>
      <c r="H34" s="11">
        <v>20</v>
      </c>
      <c r="I34" s="11" t="s">
        <v>8</v>
      </c>
      <c r="J34" s="11">
        <v>30</v>
      </c>
      <c r="K34" s="6"/>
      <c r="L34" s="115" t="s">
        <v>119</v>
      </c>
      <c r="M34" s="11">
        <f>SUM(J33,J34,H37)</f>
        <v>59</v>
      </c>
      <c r="N34" s="11" t="s">
        <v>8</v>
      </c>
      <c r="O34" s="11">
        <f>SUM(H33,H34,J37)</f>
        <v>80</v>
      </c>
      <c r="P34" s="11">
        <f>M34-O34</f>
        <v>-21</v>
      </c>
      <c r="Q34" s="11">
        <f>SUM(G33,G34,E37)</f>
        <v>2</v>
      </c>
      <c r="R34" s="11">
        <f>Q34+(P34/100)</f>
        <v>1.79</v>
      </c>
      <c r="S34" s="11">
        <f>RANK(R34,$R$32:$R$35,0)</f>
        <v>3</v>
      </c>
      <c r="T34" s="30"/>
      <c r="U34" s="4" t="s">
        <v>41</v>
      </c>
      <c r="V34" s="184" t="str">
        <f>L26</f>
        <v>Fuchs Marek</v>
      </c>
      <c r="W34" s="253"/>
      <c r="X34" s="13"/>
      <c r="Y34" s="22"/>
      <c r="Z34" s="34"/>
      <c r="AA34" s="113"/>
    </row>
    <row r="35" spans="1:27">
      <c r="A35" s="4">
        <v>87</v>
      </c>
      <c r="B35" s="10" t="str">
        <f>L32</f>
        <v>Kundrát David</v>
      </c>
      <c r="C35" s="9" t="s">
        <v>6</v>
      </c>
      <c r="D35" s="10" t="str">
        <f>L33</f>
        <v>Durčák Ondřej</v>
      </c>
      <c r="E35" s="11">
        <v>2</v>
      </c>
      <c r="F35" s="11" t="s">
        <v>8</v>
      </c>
      <c r="G35" s="11">
        <v>0</v>
      </c>
      <c r="H35" s="11">
        <v>30</v>
      </c>
      <c r="I35" s="11" t="s">
        <v>8</v>
      </c>
      <c r="J35" s="11">
        <v>19</v>
      </c>
      <c r="K35" s="6"/>
      <c r="L35" s="115" t="s">
        <v>120</v>
      </c>
      <c r="M35" s="11">
        <f>SUM(J32,H34,J36)</f>
        <v>33</v>
      </c>
      <c r="N35" s="11" t="s">
        <v>8</v>
      </c>
      <c r="O35" s="11">
        <f>SUM(H32,J34,H36)</f>
        <v>90</v>
      </c>
      <c r="P35" s="11">
        <f>M35-O35</f>
        <v>-57</v>
      </c>
      <c r="Q35" s="11">
        <f>SUM(G32,E34,G36)</f>
        <v>0</v>
      </c>
      <c r="R35" s="11">
        <f>Q35+(P35/100)</f>
        <v>-0.56999999999999995</v>
      </c>
      <c r="S35" s="11">
        <f>RANK(R35,$R$32:$R$35,0)</f>
        <v>4</v>
      </c>
      <c r="T35" s="30"/>
      <c r="U35" s="4"/>
      <c r="V35" s="26"/>
      <c r="W35" s="119"/>
      <c r="X35" s="27"/>
      <c r="Y35" s="22"/>
      <c r="Z35" s="34"/>
      <c r="AA35" s="113"/>
    </row>
    <row r="36" spans="1:27">
      <c r="A36" s="4">
        <v>131</v>
      </c>
      <c r="B36" s="10" t="str">
        <f>L33</f>
        <v>Durčák Ondřej</v>
      </c>
      <c r="C36" s="9" t="s">
        <v>6</v>
      </c>
      <c r="D36" s="10" t="str">
        <f>L35</f>
        <v>Šamša Adam</v>
      </c>
      <c r="E36" s="15">
        <v>2</v>
      </c>
      <c r="F36" s="11" t="s">
        <v>8</v>
      </c>
      <c r="G36" s="11">
        <v>0</v>
      </c>
      <c r="H36" s="11">
        <v>30</v>
      </c>
      <c r="I36" s="11" t="s">
        <v>8</v>
      </c>
      <c r="J36" s="11">
        <v>6</v>
      </c>
      <c r="K36" s="6"/>
      <c r="L36" s="7"/>
      <c r="M36" s="109">
        <f>SUM(M32:M35)</f>
        <v>261</v>
      </c>
      <c r="N36" s="110">
        <f>M36-O36</f>
        <v>0</v>
      </c>
      <c r="O36" s="109">
        <f>SUM(O32:O35)</f>
        <v>261</v>
      </c>
      <c r="P36" s="5"/>
      <c r="Q36" s="5"/>
      <c r="R36" s="5"/>
      <c r="S36" s="5"/>
      <c r="T36" s="30"/>
      <c r="U36" s="4"/>
      <c r="V36" s="26"/>
      <c r="W36" s="17"/>
      <c r="X36" s="27"/>
      <c r="Y36" s="22"/>
      <c r="Z36" s="34"/>
      <c r="AA36" s="113"/>
    </row>
    <row r="37" spans="1:27">
      <c r="A37" s="4">
        <v>132</v>
      </c>
      <c r="B37" s="10" t="str">
        <f>L34</f>
        <v>Tuháček Tomáš</v>
      </c>
      <c r="C37" s="9" t="s">
        <v>6</v>
      </c>
      <c r="D37" s="10" t="str">
        <f>L32</f>
        <v>Kundrát David</v>
      </c>
      <c r="E37" s="11">
        <v>0</v>
      </c>
      <c r="F37" s="11" t="s">
        <v>8</v>
      </c>
      <c r="G37" s="11">
        <v>2</v>
      </c>
      <c r="H37" s="11">
        <v>10</v>
      </c>
      <c r="I37" s="11" t="s">
        <v>8</v>
      </c>
      <c r="J37" s="11">
        <v>30</v>
      </c>
      <c r="K37" s="6"/>
      <c r="L37" s="7"/>
      <c r="M37" s="5"/>
      <c r="N37" s="5"/>
      <c r="O37" s="5"/>
      <c r="P37" s="5"/>
      <c r="Q37" s="5"/>
      <c r="R37" s="5"/>
      <c r="S37" s="5"/>
      <c r="T37" s="30"/>
      <c r="U37" s="186"/>
      <c r="V37" s="186"/>
      <c r="W37" s="184" t="str">
        <f>V46</f>
        <v>Kundrát David</v>
      </c>
      <c r="X37" s="184"/>
      <c r="Y37" s="22"/>
      <c r="Z37" s="254" t="str">
        <f>X43</f>
        <v>Havlíček Michael</v>
      </c>
      <c r="AA37" s="193"/>
    </row>
    <row r="38" spans="1:27">
      <c r="B38" s="10"/>
      <c r="C38" s="9"/>
      <c r="D38" s="10"/>
      <c r="E38" s="11"/>
      <c r="F38" s="11"/>
      <c r="G38" s="11"/>
      <c r="H38" s="11"/>
      <c r="I38" s="11"/>
      <c r="J38" s="11"/>
      <c r="K38" s="6"/>
      <c r="L38" s="7"/>
      <c r="M38" s="5"/>
      <c r="N38" s="5"/>
      <c r="O38" s="5"/>
      <c r="P38" s="5"/>
      <c r="Q38" s="5"/>
      <c r="R38" s="5"/>
      <c r="S38" s="5"/>
      <c r="T38" s="30"/>
      <c r="U38" s="187"/>
      <c r="V38" s="187"/>
      <c r="W38" s="183" t="s">
        <v>66</v>
      </c>
      <c r="X38" s="183"/>
      <c r="Y38" s="22"/>
      <c r="Z38" s="190"/>
      <c r="AA38" s="191"/>
    </row>
    <row r="39" spans="1:27">
      <c r="A39" s="31"/>
      <c r="B39" s="30"/>
      <c r="C39" s="31"/>
      <c r="D39" s="30"/>
      <c r="E39" s="29"/>
      <c r="F39" s="29"/>
      <c r="G39" s="29"/>
      <c r="H39" s="29"/>
      <c r="I39" s="29"/>
      <c r="J39" s="29"/>
      <c r="K39" s="32"/>
      <c r="L39" s="120"/>
      <c r="M39" s="29"/>
      <c r="N39" s="29"/>
      <c r="O39" s="29"/>
      <c r="P39" s="29"/>
      <c r="Q39" s="29"/>
      <c r="R39" s="29"/>
      <c r="S39" s="29"/>
      <c r="T39" s="30"/>
      <c r="U39" s="4"/>
      <c r="V39" s="26"/>
      <c r="W39" s="26"/>
      <c r="X39" s="13"/>
      <c r="Y39" s="22"/>
      <c r="Z39" s="14"/>
      <c r="AA39" s="14"/>
    </row>
    <row r="40" spans="1:27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U40" s="4" t="s">
        <v>18</v>
      </c>
      <c r="V40" s="184" t="str">
        <f>L6</f>
        <v>Havlíček Michael</v>
      </c>
      <c r="W40" s="184"/>
      <c r="X40" s="13"/>
      <c r="Y40" s="22"/>
      <c r="Z40" s="14"/>
      <c r="AA40" s="14"/>
    </row>
    <row r="41" spans="1:27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U41" s="4"/>
      <c r="V41" s="26"/>
      <c r="W41" s="118"/>
      <c r="X41" s="13"/>
      <c r="Y41" s="22"/>
      <c r="Z41" s="14"/>
      <c r="AA41" s="14"/>
    </row>
    <row r="42" spans="1:27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U42" s="4"/>
      <c r="V42" s="26"/>
      <c r="W42" s="117"/>
      <c r="X42" s="13"/>
      <c r="Y42" s="22"/>
      <c r="Z42" s="14"/>
      <c r="AA42" s="14"/>
    </row>
    <row r="43" spans="1:27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U43" s="4"/>
      <c r="V43" s="26"/>
      <c r="W43" s="100"/>
      <c r="X43" s="254" t="str">
        <f>V40</f>
        <v>Havlíček Michael</v>
      </c>
      <c r="Y43" s="193"/>
      <c r="Z43" s="14"/>
      <c r="AA43" s="14"/>
    </row>
    <row r="44" spans="1:27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U44" s="4"/>
      <c r="V44" s="26"/>
      <c r="W44" s="117"/>
      <c r="X44" s="20"/>
      <c r="Y44" s="39"/>
      <c r="Z44" s="14"/>
      <c r="AA44" s="14"/>
    </row>
    <row r="45" spans="1:27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U45" s="4"/>
      <c r="V45" s="26"/>
      <c r="W45" s="117"/>
      <c r="X45" s="13"/>
      <c r="Y45" s="27"/>
      <c r="Z45" s="14"/>
      <c r="AA45" s="14"/>
    </row>
    <row r="46" spans="1:27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U46" s="4" t="s">
        <v>49</v>
      </c>
      <c r="V46" s="184" t="str">
        <f>L32</f>
        <v>Kundrát David</v>
      </c>
      <c r="W46" s="253"/>
      <c r="X46" s="13"/>
      <c r="Y46" s="13"/>
      <c r="Z46" s="14"/>
      <c r="AA46" s="14"/>
    </row>
    <row r="47" spans="1:27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U47" s="4"/>
      <c r="X47" s="3"/>
      <c r="Y47" s="3"/>
    </row>
    <row r="48" spans="1:27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U48" s="4"/>
      <c r="X48" s="3"/>
      <c r="Y48" s="3"/>
    </row>
    <row r="49" spans="5:28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U49" s="4"/>
      <c r="X49" s="3"/>
      <c r="Y49" s="3"/>
    </row>
    <row r="50" spans="5:28">
      <c r="U50" s="4"/>
      <c r="X50" s="3"/>
      <c r="Y50" s="3"/>
    </row>
    <row r="51" spans="5:28">
      <c r="U51" s="4"/>
      <c r="X51" s="3"/>
      <c r="Y51" s="179" t="s">
        <v>107</v>
      </c>
      <c r="Z51" s="179"/>
      <c r="AA51" s="179"/>
    </row>
    <row r="52" spans="5:28">
      <c r="U52" s="4"/>
      <c r="X52" s="3"/>
      <c r="Y52" s="3"/>
    </row>
    <row r="53" spans="5:28">
      <c r="U53" s="4" t="s">
        <v>19</v>
      </c>
      <c r="V53" s="184" t="str">
        <f>L8</f>
        <v>Červenka Matěj</v>
      </c>
      <c r="W53" s="184"/>
      <c r="X53" s="13"/>
      <c r="Y53" s="13"/>
      <c r="Z53" s="14"/>
      <c r="AA53" s="14"/>
    </row>
    <row r="54" spans="5:28">
      <c r="U54" s="4"/>
      <c r="V54" s="26"/>
      <c r="W54" s="118"/>
      <c r="X54" s="13"/>
      <c r="Y54" s="13"/>
      <c r="Z54" s="14"/>
      <c r="AA54" s="14"/>
    </row>
    <row r="55" spans="5:28">
      <c r="U55" s="4"/>
      <c r="V55" s="26"/>
      <c r="W55" s="117"/>
      <c r="X55" s="13"/>
      <c r="Y55" s="13"/>
      <c r="Z55" s="14"/>
      <c r="AA55" s="14"/>
    </row>
    <row r="56" spans="5:28">
      <c r="U56" s="4"/>
      <c r="V56" s="26"/>
      <c r="W56" s="100"/>
      <c r="X56" s="255" t="str">
        <f>V53</f>
        <v>Červenka Matěj</v>
      </c>
      <c r="Y56" s="184"/>
      <c r="Z56" s="14"/>
      <c r="AA56" s="14"/>
    </row>
    <row r="57" spans="5:28">
      <c r="U57" s="4"/>
      <c r="V57" s="26"/>
      <c r="W57" s="117"/>
      <c r="X57" s="20"/>
      <c r="Y57" s="21"/>
      <c r="Z57" s="14"/>
      <c r="AA57" s="14"/>
    </row>
    <row r="58" spans="5:28">
      <c r="U58" s="4"/>
      <c r="V58" s="26"/>
      <c r="W58" s="117"/>
      <c r="X58" s="13"/>
      <c r="Y58" s="22"/>
      <c r="Z58" s="14"/>
      <c r="AA58" s="14"/>
    </row>
    <row r="59" spans="5:28">
      <c r="U59" s="4" t="s">
        <v>56</v>
      </c>
      <c r="V59" s="184" t="str">
        <f>L35</f>
        <v>Šamša Adam</v>
      </c>
      <c r="W59" s="253"/>
      <c r="X59" s="13"/>
      <c r="Y59" s="22"/>
      <c r="Z59" s="14"/>
      <c r="AA59" s="14"/>
    </row>
    <row r="60" spans="5:28">
      <c r="U60" s="4"/>
      <c r="V60" s="26"/>
      <c r="W60" s="119"/>
      <c r="X60" s="27"/>
      <c r="Y60" s="22"/>
      <c r="Z60" s="14"/>
      <c r="AA60" s="14"/>
    </row>
    <row r="61" spans="5:28">
      <c r="U61" s="4"/>
      <c r="V61" s="26"/>
      <c r="W61" s="17"/>
      <c r="X61" s="27"/>
      <c r="Y61" s="22"/>
      <c r="Z61" s="14"/>
      <c r="AA61" s="14"/>
    </row>
    <row r="62" spans="5:28">
      <c r="U62" s="4"/>
      <c r="V62" s="26"/>
      <c r="W62" s="184"/>
      <c r="X62" s="184"/>
      <c r="Y62" s="22"/>
      <c r="Z62" s="255" t="str">
        <f>X56</f>
        <v>Červenka Matěj</v>
      </c>
      <c r="AA62" s="184"/>
      <c r="AB62" s="30"/>
    </row>
    <row r="63" spans="5:28">
      <c r="U63" s="4"/>
      <c r="V63" s="26"/>
      <c r="W63" s="183" t="s">
        <v>104</v>
      </c>
      <c r="X63" s="183"/>
      <c r="Y63" s="22"/>
      <c r="Z63" s="190"/>
      <c r="AA63" s="246"/>
    </row>
    <row r="64" spans="5:28">
      <c r="U64" s="4"/>
      <c r="V64" s="26"/>
      <c r="W64" s="26"/>
      <c r="X64" s="13"/>
      <c r="Y64" s="22"/>
      <c r="Z64" s="34"/>
      <c r="AA64" s="113"/>
    </row>
    <row r="65" spans="21:29">
      <c r="U65" s="4" t="s">
        <v>55</v>
      </c>
      <c r="V65" s="184" t="str">
        <f>L15</f>
        <v>bye</v>
      </c>
      <c r="W65" s="184"/>
      <c r="X65" s="13"/>
      <c r="Y65" s="22"/>
      <c r="Z65" s="34"/>
      <c r="AA65" s="113"/>
    </row>
    <row r="66" spans="21:29">
      <c r="U66" s="4"/>
      <c r="V66" s="26"/>
      <c r="W66" s="118"/>
      <c r="X66" s="13"/>
      <c r="Y66" s="22"/>
      <c r="Z66" s="34"/>
      <c r="AA66" s="113"/>
    </row>
    <row r="67" spans="21:29">
      <c r="U67" s="4"/>
      <c r="V67" s="26"/>
      <c r="W67" s="117"/>
      <c r="X67" s="13"/>
      <c r="Y67" s="22"/>
      <c r="Z67" s="34"/>
      <c r="AA67" s="113"/>
    </row>
    <row r="68" spans="21:29">
      <c r="U68" s="4"/>
      <c r="V68" s="26"/>
      <c r="W68" s="100"/>
      <c r="X68" s="255" t="str">
        <f>V71</f>
        <v>Hlobil Matouš</v>
      </c>
      <c r="Y68" s="253"/>
      <c r="Z68" s="34"/>
      <c r="AA68" s="113"/>
    </row>
    <row r="69" spans="21:29">
      <c r="U69" s="4"/>
      <c r="V69" s="26"/>
      <c r="W69" s="117"/>
      <c r="X69" s="20"/>
      <c r="Y69" s="39"/>
      <c r="Z69" s="34"/>
      <c r="AA69" s="113"/>
    </row>
    <row r="70" spans="21:29">
      <c r="U70" s="4"/>
      <c r="V70" s="26"/>
      <c r="W70" s="117"/>
      <c r="X70" s="13"/>
      <c r="Y70" s="27"/>
      <c r="Z70" s="34"/>
      <c r="AA70" s="113"/>
    </row>
    <row r="71" spans="21:29">
      <c r="U71" s="4" t="s">
        <v>52</v>
      </c>
      <c r="V71" s="184" t="str">
        <f>L24</f>
        <v>Hlobil Matouš</v>
      </c>
      <c r="W71" s="253"/>
      <c r="X71" s="13"/>
      <c r="Y71" s="13"/>
      <c r="Z71" s="34"/>
      <c r="AA71" s="113"/>
    </row>
    <row r="72" spans="21:29">
      <c r="U72" s="4"/>
      <c r="X72" s="3"/>
      <c r="Y72" s="3"/>
      <c r="Z72" s="30"/>
      <c r="AA72" s="114"/>
    </row>
    <row r="73" spans="21:29">
      <c r="U73" s="4"/>
      <c r="X73" s="3"/>
      <c r="Y73" s="3"/>
      <c r="Z73" s="30"/>
      <c r="AA73" s="114"/>
    </row>
    <row r="74" spans="21:29">
      <c r="U74" s="4"/>
      <c r="X74" s="3"/>
      <c r="Y74" s="258" t="str">
        <f>X68</f>
        <v>Hlobil Matouš</v>
      </c>
      <c r="Z74" s="258"/>
      <c r="AA74" s="114"/>
      <c r="AB74" s="257" t="str">
        <f>Z62</f>
        <v>Červenka Matěj</v>
      </c>
      <c r="AC74" s="258"/>
    </row>
    <row r="75" spans="21:29">
      <c r="U75" s="4"/>
      <c r="X75" s="3"/>
      <c r="Y75" s="243" t="s">
        <v>63</v>
      </c>
      <c r="Z75" s="243"/>
      <c r="AA75" s="114"/>
      <c r="AB75" s="245" t="s">
        <v>67</v>
      </c>
      <c r="AC75" s="243"/>
    </row>
    <row r="76" spans="21:29">
      <c r="U76" s="4"/>
      <c r="X76" s="3"/>
      <c r="Y76" s="3"/>
      <c r="Z76" s="30"/>
      <c r="AA76" s="114"/>
    </row>
    <row r="77" spans="21:29">
      <c r="U77" s="4" t="s">
        <v>59</v>
      </c>
      <c r="V77" s="184" t="str">
        <f>L16</f>
        <v>Raab Patrik</v>
      </c>
      <c r="W77" s="184"/>
      <c r="X77" s="13"/>
      <c r="Y77" s="13"/>
      <c r="Z77" s="34"/>
      <c r="AA77" s="113"/>
    </row>
    <row r="78" spans="21:29">
      <c r="U78" s="4"/>
      <c r="V78" s="26"/>
      <c r="W78" s="118"/>
      <c r="X78" s="13"/>
      <c r="Y78" s="13"/>
      <c r="Z78" s="34"/>
      <c r="AA78" s="113"/>
    </row>
    <row r="79" spans="21:29">
      <c r="U79" s="4"/>
      <c r="V79" s="26"/>
      <c r="W79" s="117"/>
      <c r="X79" s="13"/>
      <c r="Y79" s="13"/>
      <c r="Z79" s="34"/>
      <c r="AA79" s="113"/>
    </row>
    <row r="80" spans="21:29">
      <c r="U80" s="4"/>
      <c r="V80" s="26"/>
      <c r="W80" s="100"/>
      <c r="X80" s="255" t="str">
        <f>V77</f>
        <v>Raab Patrik</v>
      </c>
      <c r="Y80" s="184"/>
      <c r="Z80" s="34"/>
      <c r="AA80" s="113"/>
    </row>
    <row r="81" spans="21:27">
      <c r="U81" s="4"/>
      <c r="V81" s="26"/>
      <c r="W81" s="117"/>
      <c r="X81" s="20"/>
      <c r="Y81" s="21"/>
      <c r="Z81" s="34"/>
      <c r="AA81" s="113"/>
    </row>
    <row r="82" spans="21:27">
      <c r="U82" s="4"/>
      <c r="V82" s="26"/>
      <c r="W82" s="117"/>
      <c r="X82" s="13"/>
      <c r="Y82" s="22"/>
      <c r="Z82" s="34"/>
      <c r="AA82" s="113"/>
    </row>
    <row r="83" spans="21:27">
      <c r="U83" s="4" t="s">
        <v>57</v>
      </c>
      <c r="V83" s="184" t="str">
        <f>L25</f>
        <v>Šimáček Ondřej</v>
      </c>
      <c r="W83" s="253"/>
      <c r="X83" s="13"/>
      <c r="Y83" s="22"/>
      <c r="Z83" s="34"/>
      <c r="AA83" s="113"/>
    </row>
    <row r="84" spans="21:27">
      <c r="U84" s="4"/>
      <c r="V84" s="26"/>
      <c r="W84" s="119"/>
      <c r="X84" s="27"/>
      <c r="Y84" s="22"/>
      <c r="Z84" s="34"/>
      <c r="AA84" s="113"/>
    </row>
    <row r="85" spans="21:27">
      <c r="U85" s="4"/>
      <c r="V85" s="26"/>
      <c r="W85" s="17"/>
      <c r="X85" s="27"/>
      <c r="Y85" s="22"/>
      <c r="Z85" s="34"/>
      <c r="AA85" s="113"/>
    </row>
    <row r="86" spans="21:27">
      <c r="U86" s="186"/>
      <c r="V86" s="186"/>
      <c r="W86" s="184" t="str">
        <f>V83</f>
        <v>Šimáček Ondřej</v>
      </c>
      <c r="X86" s="184"/>
      <c r="Y86" s="22"/>
      <c r="Z86" s="255" t="str">
        <f>X92</f>
        <v>Tuháček Tomáš</v>
      </c>
      <c r="AA86" s="253"/>
    </row>
    <row r="87" spans="21:27">
      <c r="U87" s="187"/>
      <c r="V87" s="187"/>
      <c r="W87" s="183" t="s">
        <v>104</v>
      </c>
      <c r="X87" s="183"/>
      <c r="Y87" s="22"/>
      <c r="Z87" s="190"/>
      <c r="AA87" s="191"/>
    </row>
    <row r="88" spans="21:27">
      <c r="U88" s="4"/>
      <c r="V88" s="26"/>
      <c r="W88" s="26"/>
      <c r="X88" s="13"/>
      <c r="Y88" s="22"/>
      <c r="Z88" s="14"/>
      <c r="AA88" s="14"/>
    </row>
    <row r="89" spans="21:27">
      <c r="U89" s="4" t="s">
        <v>21</v>
      </c>
      <c r="V89" s="184" t="str">
        <f>L7</f>
        <v>Vychodil Vojtěch</v>
      </c>
      <c r="W89" s="184"/>
      <c r="X89" s="13"/>
      <c r="Y89" s="22"/>
      <c r="Z89" s="14"/>
      <c r="AA89" s="14"/>
    </row>
    <row r="90" spans="21:27">
      <c r="U90" s="4"/>
      <c r="V90" s="26"/>
      <c r="W90" s="118"/>
      <c r="X90" s="13"/>
      <c r="Y90" s="22"/>
      <c r="Z90" s="14"/>
      <c r="AA90" s="14"/>
    </row>
    <row r="91" spans="21:27">
      <c r="U91" s="4"/>
      <c r="V91" s="26"/>
      <c r="W91" s="117"/>
      <c r="X91" s="13"/>
      <c r="Y91" s="22"/>
      <c r="Z91" s="14"/>
      <c r="AA91" s="14"/>
    </row>
    <row r="92" spans="21:27">
      <c r="U92" s="4"/>
      <c r="V92" s="26"/>
      <c r="W92" s="100"/>
      <c r="X92" s="255" t="str">
        <f>V95</f>
        <v>Tuháček Tomáš</v>
      </c>
      <c r="Y92" s="253"/>
      <c r="Z92" s="14"/>
      <c r="AA92" s="14"/>
    </row>
    <row r="93" spans="21:27">
      <c r="U93" s="4"/>
      <c r="V93" s="26"/>
      <c r="W93" s="117"/>
      <c r="X93" s="20"/>
      <c r="Y93" s="39"/>
      <c r="Z93" s="14"/>
      <c r="AA93" s="14"/>
    </row>
    <row r="94" spans="21:27">
      <c r="U94" s="4"/>
      <c r="V94" s="26"/>
      <c r="W94" s="117"/>
      <c r="X94" s="13"/>
      <c r="Y94" s="27"/>
      <c r="Z94" s="14"/>
      <c r="AA94" s="14"/>
    </row>
    <row r="95" spans="21:27">
      <c r="U95" s="4" t="s">
        <v>43</v>
      </c>
      <c r="V95" s="184" t="str">
        <f>L34</f>
        <v>Tuháček Tomáš</v>
      </c>
      <c r="W95" s="253"/>
      <c r="X95" s="13"/>
      <c r="Y95" s="13"/>
      <c r="Z95" s="14"/>
      <c r="AA95" s="14"/>
    </row>
    <row r="96" spans="21:27">
      <c r="X96" s="3"/>
      <c r="Y96" s="3"/>
    </row>
    <row r="97" spans="24:25">
      <c r="X97" s="3"/>
      <c r="Y97" s="3"/>
    </row>
    <row r="98" spans="24:25">
      <c r="X98" s="3"/>
      <c r="Y98" s="3"/>
    </row>
    <row r="99" spans="24:25">
      <c r="X99" s="3"/>
      <c r="Y99" s="3"/>
    </row>
    <row r="100" spans="24:25">
      <c r="X100" s="3"/>
      <c r="Y100" s="3"/>
    </row>
    <row r="101" spans="24:25">
      <c r="X101" s="3"/>
      <c r="Y101" s="3"/>
    </row>
    <row r="102" spans="24:25">
      <c r="X102" s="3"/>
      <c r="Y102" s="3"/>
    </row>
    <row r="103" spans="24:25">
      <c r="X103" s="3"/>
      <c r="Y103" s="3"/>
    </row>
    <row r="104" spans="24:25">
      <c r="X104" s="3"/>
      <c r="Y104" s="3"/>
    </row>
    <row r="105" spans="24:25">
      <c r="X105" s="3"/>
      <c r="Y105" s="3"/>
    </row>
    <row r="106" spans="24:25">
      <c r="X106" s="3"/>
      <c r="Y106" s="3"/>
    </row>
    <row r="107" spans="24:25">
      <c r="X107" s="3"/>
      <c r="Y107" s="3"/>
    </row>
    <row r="108" spans="24:25">
      <c r="X108" s="3"/>
      <c r="Y108" s="3"/>
    </row>
    <row r="109" spans="24:25">
      <c r="X109" s="3"/>
      <c r="Y109" s="3"/>
    </row>
    <row r="110" spans="24:25">
      <c r="X110" s="3"/>
      <c r="Y110" s="3"/>
    </row>
    <row r="111" spans="24:25">
      <c r="X111" s="3"/>
      <c r="Y111" s="3"/>
    </row>
    <row r="112" spans="24:25">
      <c r="X112" s="3"/>
      <c r="Y112" s="3"/>
    </row>
    <row r="113" spans="24:25">
      <c r="X113" s="3"/>
      <c r="Y113" s="3"/>
    </row>
    <row r="114" spans="24:25">
      <c r="X114" s="3"/>
      <c r="Y114" s="3"/>
    </row>
    <row r="115" spans="24:25">
      <c r="X115" s="3"/>
      <c r="Y115" s="3"/>
    </row>
    <row r="116" spans="24:25">
      <c r="X116" s="3"/>
      <c r="Y116" s="3"/>
    </row>
    <row r="117" spans="24:25">
      <c r="X117" s="3"/>
      <c r="Y117" s="3"/>
    </row>
    <row r="118" spans="24:25">
      <c r="X118" s="3"/>
      <c r="Y118" s="3"/>
    </row>
    <row r="119" spans="24:25">
      <c r="X119" s="3"/>
      <c r="Y119" s="3"/>
    </row>
    <row r="120" spans="24:25">
      <c r="X120" s="3"/>
      <c r="Y120" s="3"/>
    </row>
    <row r="121" spans="24:25">
      <c r="X121" s="3"/>
      <c r="Y121" s="3"/>
    </row>
    <row r="122" spans="24:25">
      <c r="X122" s="3"/>
      <c r="Y122" s="3"/>
    </row>
    <row r="123" spans="24:25">
      <c r="X123" s="3"/>
      <c r="Y123" s="3"/>
    </row>
    <row r="124" spans="24:25">
      <c r="X124" s="3"/>
      <c r="Y124" s="3"/>
    </row>
    <row r="125" spans="24:25">
      <c r="X125" s="3"/>
      <c r="Y125" s="3"/>
    </row>
    <row r="126" spans="24:25">
      <c r="X126" s="3"/>
      <c r="Y126" s="3"/>
    </row>
    <row r="127" spans="24:25">
      <c r="X127" s="3"/>
      <c r="Y127" s="3"/>
    </row>
    <row r="128" spans="24:25">
      <c r="X128" s="3"/>
      <c r="Y128" s="3"/>
    </row>
    <row r="129" spans="24:25">
      <c r="X129" s="3"/>
      <c r="Y129" s="3"/>
    </row>
    <row r="130" spans="24:25">
      <c r="X130" s="3"/>
      <c r="Y130" s="3"/>
    </row>
    <row r="131" spans="24:25">
      <c r="X131" s="3"/>
      <c r="Y131" s="3"/>
    </row>
    <row r="132" spans="24:25">
      <c r="X132" s="3"/>
      <c r="Y132" s="3"/>
    </row>
    <row r="133" spans="24:25">
      <c r="X133" s="3"/>
      <c r="Y133" s="3"/>
    </row>
    <row r="134" spans="24:25">
      <c r="X134" s="3"/>
      <c r="Y134" s="3"/>
    </row>
    <row r="135" spans="24:25">
      <c r="X135" s="3"/>
      <c r="Y135" s="3"/>
    </row>
    <row r="136" spans="24:25">
      <c r="X136" s="3"/>
      <c r="Y136" s="3"/>
    </row>
    <row r="137" spans="24:25">
      <c r="X137" s="3"/>
      <c r="Y137" s="3"/>
    </row>
    <row r="138" spans="24:25">
      <c r="X138" s="3"/>
      <c r="Y138" s="3"/>
    </row>
    <row r="139" spans="24:25">
      <c r="X139" s="3"/>
      <c r="Y139" s="3"/>
    </row>
    <row r="140" spans="24:25">
      <c r="X140" s="3"/>
      <c r="Y140" s="3"/>
    </row>
    <row r="141" spans="24:25">
      <c r="X141" s="3"/>
      <c r="Y141" s="3"/>
    </row>
    <row r="142" spans="24:25">
      <c r="X142" s="3"/>
      <c r="Y142" s="3"/>
    </row>
    <row r="143" spans="24:25">
      <c r="X143" s="3"/>
      <c r="Y143" s="3"/>
    </row>
    <row r="144" spans="24:25">
      <c r="X144" s="3"/>
      <c r="Y144" s="3"/>
    </row>
    <row r="145" spans="24:25">
      <c r="X145" s="3"/>
      <c r="Y145" s="3"/>
    </row>
    <row r="146" spans="24:25">
      <c r="X146" s="3"/>
      <c r="Y146" s="3"/>
    </row>
    <row r="147" spans="24:25">
      <c r="X147" s="3"/>
      <c r="Y147" s="3"/>
    </row>
    <row r="148" spans="24:25">
      <c r="X148" s="3"/>
      <c r="Y148" s="3"/>
    </row>
    <row r="149" spans="24:25">
      <c r="X149" s="3"/>
      <c r="Y149" s="3"/>
    </row>
    <row r="150" spans="24:25">
      <c r="X150" s="3"/>
      <c r="Y150" s="3"/>
    </row>
    <row r="151" spans="24:25">
      <c r="X151" s="3"/>
      <c r="Y151" s="3"/>
    </row>
    <row r="152" spans="24:25">
      <c r="X152" s="3"/>
      <c r="Y152" s="3"/>
    </row>
    <row r="153" spans="24:25">
      <c r="X153" s="3"/>
      <c r="Y153" s="3"/>
    </row>
    <row r="154" spans="24:25">
      <c r="X154" s="3"/>
      <c r="Y154" s="3"/>
    </row>
    <row r="155" spans="24:25">
      <c r="X155" s="3"/>
      <c r="Y155" s="3"/>
    </row>
    <row r="156" spans="24:25">
      <c r="X156" s="3"/>
      <c r="Y156" s="3"/>
    </row>
    <row r="157" spans="24:25">
      <c r="X157" s="3"/>
      <c r="Y157" s="3"/>
    </row>
    <row r="158" spans="24:25">
      <c r="X158" s="3"/>
      <c r="Y158" s="3"/>
    </row>
    <row r="159" spans="24:25">
      <c r="X159" s="3"/>
      <c r="Y159" s="3"/>
    </row>
    <row r="160" spans="24:25">
      <c r="X160" s="3"/>
      <c r="Y160" s="3"/>
    </row>
    <row r="161" spans="24:25">
      <c r="X161" s="3"/>
      <c r="Y161" s="3"/>
    </row>
    <row r="162" spans="24:25">
      <c r="X162" s="3"/>
      <c r="Y162" s="3"/>
    </row>
    <row r="163" spans="24:25">
      <c r="X163" s="3"/>
      <c r="Y163" s="3"/>
    </row>
    <row r="164" spans="24:25">
      <c r="X164" s="3"/>
      <c r="Y164" s="3"/>
    </row>
    <row r="165" spans="24:25">
      <c r="X165" s="3"/>
      <c r="Y165" s="3"/>
    </row>
    <row r="166" spans="24:25">
      <c r="X166" s="3"/>
      <c r="Y166" s="3"/>
    </row>
    <row r="167" spans="24:25">
      <c r="X167" s="3"/>
      <c r="Y167" s="3"/>
    </row>
    <row r="168" spans="24:25">
      <c r="X168" s="3"/>
      <c r="Y168" s="3"/>
    </row>
    <row r="169" spans="24:25">
      <c r="X169" s="3"/>
      <c r="Y169" s="3"/>
    </row>
    <row r="170" spans="24:25">
      <c r="X170" s="3"/>
      <c r="Y170" s="3"/>
    </row>
    <row r="171" spans="24:25">
      <c r="X171" s="3"/>
      <c r="Y171" s="3"/>
    </row>
    <row r="172" spans="24:25">
      <c r="X172" s="3"/>
      <c r="Y172" s="3"/>
    </row>
    <row r="173" spans="24:25">
      <c r="X173" s="3"/>
      <c r="Y173" s="3"/>
    </row>
    <row r="174" spans="24:25">
      <c r="X174" s="3"/>
      <c r="Y174" s="3"/>
    </row>
    <row r="175" spans="24:25">
      <c r="X175" s="3"/>
      <c r="Y175" s="3"/>
    </row>
    <row r="176" spans="24:25">
      <c r="X176" s="3"/>
      <c r="Y176" s="3"/>
    </row>
    <row r="177" spans="24:25">
      <c r="X177" s="3"/>
      <c r="Y177" s="3"/>
    </row>
    <row r="178" spans="24:25">
      <c r="X178" s="3"/>
      <c r="Y178" s="3"/>
    </row>
    <row r="179" spans="24:25">
      <c r="X179" s="3"/>
      <c r="Y179" s="3"/>
    </row>
    <row r="180" spans="24:25">
      <c r="X180" s="3"/>
      <c r="Y180" s="3"/>
    </row>
    <row r="181" spans="24:25">
      <c r="X181" s="3"/>
      <c r="Y181" s="3"/>
    </row>
    <row r="182" spans="24:25">
      <c r="X182" s="3"/>
      <c r="Y182" s="3"/>
    </row>
    <row r="183" spans="24:25">
      <c r="X183" s="3"/>
      <c r="Y183" s="3"/>
    </row>
    <row r="184" spans="24:25">
      <c r="X184" s="3"/>
      <c r="Y184" s="3"/>
    </row>
    <row r="185" spans="24:25">
      <c r="X185" s="3"/>
      <c r="Y185" s="3"/>
    </row>
    <row r="186" spans="24:25">
      <c r="X186" s="3"/>
      <c r="Y186" s="3"/>
    </row>
    <row r="187" spans="24:25">
      <c r="X187" s="3"/>
      <c r="Y187" s="3"/>
    </row>
    <row r="188" spans="24:25">
      <c r="X188" s="3"/>
      <c r="Y188" s="3"/>
    </row>
    <row r="189" spans="24:25">
      <c r="X189" s="3"/>
      <c r="Y189" s="3"/>
    </row>
    <row r="190" spans="24:25">
      <c r="X190" s="3"/>
      <c r="Y190" s="3"/>
    </row>
    <row r="191" spans="24:25">
      <c r="X191" s="3"/>
      <c r="Y191" s="3"/>
    </row>
    <row r="192" spans="24:25">
      <c r="X192" s="3"/>
      <c r="Y192" s="3"/>
    </row>
    <row r="193" spans="24:25">
      <c r="X193" s="3"/>
      <c r="Y193" s="3"/>
    </row>
    <row r="194" spans="24:25">
      <c r="X194" s="3"/>
      <c r="Y194" s="3"/>
    </row>
    <row r="195" spans="24:25">
      <c r="X195" s="3"/>
      <c r="Y195" s="3"/>
    </row>
    <row r="196" spans="24:25">
      <c r="X196" s="3"/>
      <c r="Y196" s="3"/>
    </row>
    <row r="197" spans="24:25">
      <c r="X197" s="3"/>
      <c r="Y197" s="3"/>
    </row>
    <row r="198" spans="24:25">
      <c r="X198" s="3"/>
      <c r="Y198" s="3"/>
    </row>
    <row r="199" spans="24:25">
      <c r="X199" s="3"/>
      <c r="Y199" s="3"/>
    </row>
    <row r="200" spans="24:25">
      <c r="X200" s="3"/>
      <c r="Y200" s="3"/>
    </row>
    <row r="201" spans="24:25">
      <c r="X201" s="3"/>
      <c r="Y201" s="3"/>
    </row>
    <row r="202" spans="24:25">
      <c r="X202" s="3"/>
      <c r="Y202" s="3"/>
    </row>
    <row r="203" spans="24:25">
      <c r="X203" s="3"/>
      <c r="Y203" s="3"/>
    </row>
    <row r="204" spans="24:25">
      <c r="X204" s="3"/>
      <c r="Y204" s="3"/>
    </row>
    <row r="205" spans="24:25">
      <c r="X205" s="3"/>
      <c r="Y205" s="3"/>
    </row>
    <row r="206" spans="24:25">
      <c r="X206" s="3"/>
      <c r="Y206" s="3"/>
    </row>
    <row r="207" spans="24:25">
      <c r="X207" s="3"/>
      <c r="Y207" s="3"/>
    </row>
    <row r="208" spans="24:25">
      <c r="X208" s="3"/>
      <c r="Y208" s="3"/>
    </row>
    <row r="209" spans="24:25">
      <c r="X209" s="3"/>
      <c r="Y209" s="3"/>
    </row>
    <row r="210" spans="24:25">
      <c r="X210" s="3"/>
      <c r="Y210" s="3"/>
    </row>
    <row r="211" spans="24:25">
      <c r="X211" s="3"/>
      <c r="Y211" s="3"/>
    </row>
    <row r="212" spans="24:25">
      <c r="X212" s="3"/>
      <c r="Y212" s="3"/>
    </row>
    <row r="213" spans="24:25">
      <c r="X213" s="3"/>
      <c r="Y213" s="3"/>
    </row>
    <row r="214" spans="24:25">
      <c r="X214" s="3"/>
      <c r="Y214" s="3"/>
    </row>
    <row r="215" spans="24:25">
      <c r="X215" s="3"/>
      <c r="Y215" s="3"/>
    </row>
    <row r="216" spans="24:25">
      <c r="X216" s="3"/>
      <c r="Y216" s="3"/>
    </row>
    <row r="217" spans="24:25">
      <c r="X217" s="3"/>
      <c r="Y217" s="3"/>
    </row>
    <row r="218" spans="24:25">
      <c r="X218" s="3"/>
      <c r="Y218" s="3"/>
    </row>
    <row r="219" spans="24:25">
      <c r="X219" s="3"/>
      <c r="Y219" s="3"/>
    </row>
    <row r="220" spans="24:25">
      <c r="X220" s="3"/>
      <c r="Y220" s="3"/>
    </row>
    <row r="221" spans="24:25">
      <c r="X221" s="3"/>
      <c r="Y221" s="3"/>
    </row>
    <row r="222" spans="24:25">
      <c r="X222" s="3"/>
      <c r="Y222" s="3"/>
    </row>
    <row r="223" spans="24:25">
      <c r="X223" s="3"/>
      <c r="Y223" s="3"/>
    </row>
    <row r="224" spans="24:25">
      <c r="X224" s="3"/>
      <c r="Y224" s="3"/>
    </row>
    <row r="225" spans="24:25">
      <c r="X225" s="3"/>
      <c r="Y225" s="3"/>
    </row>
    <row r="226" spans="24:25">
      <c r="X226" s="3"/>
      <c r="Y226" s="3"/>
    </row>
    <row r="227" spans="24:25">
      <c r="X227" s="3"/>
      <c r="Y227" s="3"/>
    </row>
    <row r="228" spans="24:25">
      <c r="X228" s="3"/>
      <c r="Y228" s="3"/>
    </row>
    <row r="229" spans="24:25">
      <c r="X229" s="3"/>
      <c r="Y229" s="3"/>
    </row>
    <row r="230" spans="24:25">
      <c r="X230" s="3"/>
      <c r="Y230" s="3"/>
    </row>
    <row r="231" spans="24:25">
      <c r="X231" s="3"/>
      <c r="Y231" s="3"/>
    </row>
    <row r="232" spans="24:25">
      <c r="X232" s="3"/>
      <c r="Y232" s="3"/>
    </row>
    <row r="233" spans="24:25">
      <c r="X233" s="3"/>
      <c r="Y233" s="3"/>
    </row>
    <row r="234" spans="24:25">
      <c r="X234" s="3"/>
      <c r="Y234" s="3"/>
    </row>
    <row r="235" spans="24:25">
      <c r="X235" s="3"/>
      <c r="Y235" s="3"/>
    </row>
    <row r="236" spans="24:25">
      <c r="X236" s="3"/>
      <c r="Y236" s="3"/>
    </row>
    <row r="237" spans="24:25">
      <c r="X237" s="3"/>
      <c r="Y237" s="3"/>
    </row>
    <row r="238" spans="24:25">
      <c r="X238" s="3"/>
      <c r="Y238" s="3"/>
    </row>
    <row r="239" spans="24:25">
      <c r="X239" s="3"/>
      <c r="Y239" s="3"/>
    </row>
    <row r="240" spans="24:25">
      <c r="X240" s="3"/>
      <c r="Y240" s="3"/>
    </row>
    <row r="241" spans="24:25">
      <c r="X241" s="3"/>
      <c r="Y241" s="3"/>
    </row>
    <row r="242" spans="24:25">
      <c r="X242" s="3"/>
      <c r="Y242" s="3"/>
    </row>
    <row r="243" spans="24:25">
      <c r="X243" s="3"/>
      <c r="Y243" s="3"/>
    </row>
    <row r="244" spans="24:25">
      <c r="X244" s="3"/>
      <c r="Y244" s="3"/>
    </row>
    <row r="245" spans="24:25">
      <c r="X245" s="3"/>
      <c r="Y245" s="3"/>
    </row>
    <row r="246" spans="24:25">
      <c r="X246" s="3"/>
      <c r="Y246" s="3"/>
    </row>
    <row r="247" spans="24:25">
      <c r="X247" s="3"/>
      <c r="Y247" s="3"/>
    </row>
    <row r="248" spans="24:25">
      <c r="X248" s="3"/>
      <c r="Y248" s="3"/>
    </row>
    <row r="249" spans="24:25">
      <c r="X249" s="3"/>
      <c r="Y249" s="3"/>
    </row>
    <row r="250" spans="24:25">
      <c r="X250" s="3"/>
      <c r="Y250" s="3"/>
    </row>
    <row r="251" spans="24:25">
      <c r="X251" s="3"/>
      <c r="Y251" s="3"/>
    </row>
    <row r="252" spans="24:25">
      <c r="X252" s="3"/>
      <c r="Y252" s="3"/>
    </row>
    <row r="253" spans="24:25">
      <c r="X253" s="3"/>
      <c r="Y253" s="3"/>
    </row>
    <row r="254" spans="24:25">
      <c r="X254" s="3"/>
      <c r="Y254" s="3"/>
    </row>
    <row r="255" spans="24:25">
      <c r="X255" s="3"/>
      <c r="Y255" s="3"/>
    </row>
    <row r="256" spans="24:25">
      <c r="X256" s="3"/>
      <c r="Y256" s="3"/>
    </row>
    <row r="257" spans="24:25">
      <c r="X257" s="3"/>
      <c r="Y257" s="3"/>
    </row>
    <row r="258" spans="24:25">
      <c r="X258" s="3"/>
      <c r="Y258" s="3"/>
    </row>
    <row r="259" spans="24:25">
      <c r="X259" s="3"/>
      <c r="Y259" s="3"/>
    </row>
    <row r="260" spans="24:25">
      <c r="X260" s="3"/>
      <c r="Y260" s="3"/>
    </row>
    <row r="261" spans="24:25">
      <c r="X261" s="3"/>
      <c r="Y261" s="3"/>
    </row>
    <row r="262" spans="24:25">
      <c r="X262" s="3"/>
      <c r="Y262" s="3"/>
    </row>
    <row r="263" spans="24:25">
      <c r="X263" s="3"/>
      <c r="Y263" s="3"/>
    </row>
    <row r="264" spans="24:25">
      <c r="X264" s="3"/>
      <c r="Y264" s="3"/>
    </row>
    <row r="265" spans="24:25">
      <c r="X265" s="3"/>
      <c r="Y265" s="3"/>
    </row>
    <row r="266" spans="24:25">
      <c r="X266" s="3"/>
      <c r="Y266" s="3"/>
    </row>
    <row r="267" spans="24:25">
      <c r="X267" s="3"/>
      <c r="Y267" s="3"/>
    </row>
    <row r="268" spans="24:25">
      <c r="X268" s="3"/>
      <c r="Y268" s="3"/>
    </row>
    <row r="269" spans="24:25">
      <c r="X269" s="3"/>
      <c r="Y269" s="3"/>
    </row>
    <row r="270" spans="24:25">
      <c r="X270" s="3"/>
      <c r="Y270" s="3"/>
    </row>
    <row r="271" spans="24:25">
      <c r="X271" s="3"/>
      <c r="Y271" s="3"/>
    </row>
    <row r="272" spans="24:25">
      <c r="X272" s="3"/>
      <c r="Y272" s="3"/>
    </row>
    <row r="273" spans="24:25">
      <c r="X273" s="3"/>
      <c r="Y273" s="3"/>
    </row>
    <row r="274" spans="24:25">
      <c r="X274" s="3"/>
      <c r="Y274" s="3"/>
    </row>
    <row r="275" spans="24:25">
      <c r="X275" s="3"/>
      <c r="Y275" s="3"/>
    </row>
    <row r="276" spans="24:25">
      <c r="X276" s="3"/>
      <c r="Y276" s="3"/>
    </row>
    <row r="277" spans="24:25">
      <c r="X277" s="3"/>
      <c r="Y277" s="3"/>
    </row>
    <row r="278" spans="24:25">
      <c r="X278" s="3"/>
      <c r="Y278" s="3"/>
    </row>
    <row r="279" spans="24:25">
      <c r="X279" s="3"/>
      <c r="Y279" s="3"/>
    </row>
    <row r="280" spans="24:25">
      <c r="X280" s="3"/>
      <c r="Y280" s="3"/>
    </row>
    <row r="281" spans="24:25">
      <c r="X281" s="3"/>
      <c r="Y281" s="3"/>
    </row>
    <row r="282" spans="24:25">
      <c r="X282" s="3"/>
      <c r="Y282" s="3"/>
    </row>
    <row r="283" spans="24:25">
      <c r="X283" s="3"/>
      <c r="Y283" s="3"/>
    </row>
    <row r="284" spans="24:25">
      <c r="X284" s="3"/>
      <c r="Y284" s="3"/>
    </row>
    <row r="285" spans="24:25">
      <c r="X285" s="3"/>
      <c r="Y285" s="3"/>
    </row>
    <row r="286" spans="24:25">
      <c r="X286" s="3"/>
      <c r="Y286" s="3"/>
    </row>
    <row r="287" spans="24:25">
      <c r="X287" s="3"/>
      <c r="Y287" s="3"/>
    </row>
    <row r="288" spans="24:25">
      <c r="X288" s="3"/>
      <c r="Y288" s="3"/>
    </row>
    <row r="289" spans="24:25">
      <c r="X289" s="3"/>
      <c r="Y289" s="3"/>
    </row>
    <row r="290" spans="24:25">
      <c r="X290" s="3"/>
      <c r="Y290" s="3"/>
    </row>
    <row r="291" spans="24:25">
      <c r="X291" s="3"/>
      <c r="Y291" s="3"/>
    </row>
    <row r="292" spans="24:25">
      <c r="X292" s="3"/>
      <c r="Y292" s="3"/>
    </row>
    <row r="293" spans="24:25">
      <c r="X293" s="3"/>
      <c r="Y293" s="3"/>
    </row>
    <row r="294" spans="24:25">
      <c r="X294" s="3"/>
      <c r="Y294" s="3"/>
    </row>
  </sheetData>
  <mergeCells count="69">
    <mergeCell ref="Z63:AA63"/>
    <mergeCell ref="V89:W89"/>
    <mergeCell ref="X92:Y92"/>
    <mergeCell ref="V95:W95"/>
    <mergeCell ref="Z86:AA86"/>
    <mergeCell ref="U87:V87"/>
    <mergeCell ref="W87:X87"/>
    <mergeCell ref="Z87:AA87"/>
    <mergeCell ref="M30:O30"/>
    <mergeCell ref="M31:O31"/>
    <mergeCell ref="U86:V86"/>
    <mergeCell ref="W86:X86"/>
    <mergeCell ref="W63:X63"/>
    <mergeCell ref="V46:W46"/>
    <mergeCell ref="V83:W83"/>
    <mergeCell ref="V65:W65"/>
    <mergeCell ref="X68:Y68"/>
    <mergeCell ref="V71:W71"/>
    <mergeCell ref="Y51:AA51"/>
    <mergeCell ref="V53:W53"/>
    <mergeCell ref="X56:Y56"/>
    <mergeCell ref="V59:W59"/>
    <mergeCell ref="W62:X62"/>
    <mergeCell ref="Z62:AA62"/>
    <mergeCell ref="AB74:AC74"/>
    <mergeCell ref="Y75:Z75"/>
    <mergeCell ref="AB75:AC75"/>
    <mergeCell ref="V77:W77"/>
    <mergeCell ref="X80:Y80"/>
    <mergeCell ref="Y74:Z74"/>
    <mergeCell ref="AB25:AC25"/>
    <mergeCell ref="Y26:Z26"/>
    <mergeCell ref="AB26:AC26"/>
    <mergeCell ref="X43:Y43"/>
    <mergeCell ref="V28:W28"/>
    <mergeCell ref="X31:Y31"/>
    <mergeCell ref="V34:W34"/>
    <mergeCell ref="U37:V37"/>
    <mergeCell ref="W37:X37"/>
    <mergeCell ref="Z37:AA37"/>
    <mergeCell ref="U38:V38"/>
    <mergeCell ref="W38:X38"/>
    <mergeCell ref="Z38:AA38"/>
    <mergeCell ref="V40:W40"/>
    <mergeCell ref="Y25:Z25"/>
    <mergeCell ref="Z13:AA13"/>
    <mergeCell ref="U14:V14"/>
    <mergeCell ref="W15:X15"/>
    <mergeCell ref="Z14:AA14"/>
    <mergeCell ref="V16:W16"/>
    <mergeCell ref="M22:O22"/>
    <mergeCell ref="V22:W22"/>
    <mergeCell ref="X19:Y19"/>
    <mergeCell ref="W14:X14"/>
    <mergeCell ref="M4:O4"/>
    <mergeCell ref="V4:W4"/>
    <mergeCell ref="X7:Y7"/>
    <mergeCell ref="V10:W10"/>
    <mergeCell ref="M12:O12"/>
    <mergeCell ref="M13:O13"/>
    <mergeCell ref="U13:V13"/>
    <mergeCell ref="W13:X13"/>
    <mergeCell ref="M21:O21"/>
    <mergeCell ref="B1:D1"/>
    <mergeCell ref="Y2:AA2"/>
    <mergeCell ref="B3:D3"/>
    <mergeCell ref="E3:G3"/>
    <mergeCell ref="H3:J3"/>
    <mergeCell ref="M3:O3"/>
  </mergeCells>
  <conditionalFormatting sqref="V4 V10 V16 V22">
    <cfRule type="expression" dxfId="83" priority="23" stopIfTrue="1">
      <formula>OR(AND(V4&lt;&gt;"Bye",V5="Bye"),W4=$G$5)</formula>
    </cfRule>
    <cfRule type="expression" dxfId="82" priority="24" stopIfTrue="1">
      <formula>W5=$G$5</formula>
    </cfRule>
  </conditionalFormatting>
  <conditionalFormatting sqref="V5 V11 V17">
    <cfRule type="expression" dxfId="81" priority="21" stopIfTrue="1">
      <formula>OR(AND(V5&lt;&gt;"Bye",V4="Bye"),W5=$G$5)</formula>
    </cfRule>
    <cfRule type="expression" dxfId="80" priority="22" stopIfTrue="1">
      <formula>W4=$G$5</formula>
    </cfRule>
  </conditionalFormatting>
  <conditionalFormatting sqref="V28 V34 V40 V46">
    <cfRule type="expression" dxfId="79" priority="19" stopIfTrue="1">
      <formula>OR(AND(V28&lt;&gt;"Bye",V29="Bye"),W28=$G$5)</formula>
    </cfRule>
    <cfRule type="expression" dxfId="78" priority="20" stopIfTrue="1">
      <formula>W29=$G$5</formula>
    </cfRule>
  </conditionalFormatting>
  <conditionalFormatting sqref="V29 V35 V41">
    <cfRule type="expression" dxfId="77" priority="17" stopIfTrue="1">
      <formula>OR(AND(V29&lt;&gt;"Bye",V28="Bye"),W29=$G$5)</formula>
    </cfRule>
    <cfRule type="expression" dxfId="76" priority="18" stopIfTrue="1">
      <formula>W28=$G$5</formula>
    </cfRule>
  </conditionalFormatting>
  <conditionalFormatting sqref="V4 V10 V16 V22">
    <cfRule type="expression" dxfId="75" priority="15" stopIfTrue="1">
      <formula>OR(AND(V4&lt;&gt;"Bye",V5="Bye"),W4=$G$5)</formula>
    </cfRule>
    <cfRule type="expression" dxfId="74" priority="16" stopIfTrue="1">
      <formula>W5=$G$5</formula>
    </cfRule>
  </conditionalFormatting>
  <conditionalFormatting sqref="V5 V11 V17">
    <cfRule type="expression" dxfId="73" priority="13" stopIfTrue="1">
      <formula>OR(AND(V5&lt;&gt;"Bye",V4="Bye"),W5=$G$5)</formula>
    </cfRule>
    <cfRule type="expression" dxfId="72" priority="14" stopIfTrue="1">
      <formula>W4=$G$5</formula>
    </cfRule>
  </conditionalFormatting>
  <conditionalFormatting sqref="V28 V34 V40 V46">
    <cfRule type="expression" dxfId="71" priority="11" stopIfTrue="1">
      <formula>OR(AND(V28&lt;&gt;"Bye",V29="Bye"),W28=$G$5)</formula>
    </cfRule>
    <cfRule type="expression" dxfId="70" priority="12" stopIfTrue="1">
      <formula>W29=$G$5</formula>
    </cfRule>
  </conditionalFormatting>
  <conditionalFormatting sqref="V29 V35 V41">
    <cfRule type="expression" dxfId="69" priority="9" stopIfTrue="1">
      <formula>OR(AND(V29&lt;&gt;"Bye",V28="Bye"),W29=$G$5)</formula>
    </cfRule>
    <cfRule type="expression" dxfId="68" priority="10" stopIfTrue="1">
      <formula>W28=$G$5</formula>
    </cfRule>
  </conditionalFormatting>
  <conditionalFormatting sqref="V53 V59 V65 V71">
    <cfRule type="expression" dxfId="67" priority="7" stopIfTrue="1">
      <formula>OR(AND(V53&lt;&gt;"Bye",V54="Bye"),W53=$G$5)</formula>
    </cfRule>
    <cfRule type="expression" dxfId="66" priority="8" stopIfTrue="1">
      <formula>W54=$G$5</formula>
    </cfRule>
  </conditionalFormatting>
  <conditionalFormatting sqref="V54 V60 V66">
    <cfRule type="expression" dxfId="65" priority="5" stopIfTrue="1">
      <formula>OR(AND(V54&lt;&gt;"Bye",V53="Bye"),W54=$G$5)</formula>
    </cfRule>
    <cfRule type="expression" dxfId="64" priority="6" stopIfTrue="1">
      <formula>W53=$G$5</formula>
    </cfRule>
  </conditionalFormatting>
  <conditionalFormatting sqref="V77 V83 V89 V95">
    <cfRule type="expression" dxfId="63" priority="3" stopIfTrue="1">
      <formula>OR(AND(V77&lt;&gt;"Bye",V78="Bye"),W77=$G$5)</formula>
    </cfRule>
    <cfRule type="expression" dxfId="62" priority="4" stopIfTrue="1">
      <formula>W78=$G$5</formula>
    </cfRule>
  </conditionalFormatting>
  <conditionalFormatting sqref="V78 V84 V90">
    <cfRule type="expression" dxfId="61" priority="1" stopIfTrue="1">
      <formula>OR(AND(V78&lt;&gt;"Bye",V77="Bye"),W78=$G$5)</formula>
    </cfRule>
    <cfRule type="expression" dxfId="60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topLeftCell="B1" zoomScale="90" zoomScaleNormal="90" workbookViewId="0">
      <selection activeCell="J38" sqref="J38"/>
    </sheetView>
  </sheetViews>
  <sheetFormatPr defaultColWidth="9.140625" defaultRowHeight="15"/>
  <cols>
    <col min="1" max="1" width="0" style="48" hidden="1" customWidth="1"/>
    <col min="2" max="2" width="20.85546875" style="49" customWidth="1"/>
    <col min="3" max="3" width="1.7109375" style="49" customWidth="1"/>
    <col min="4" max="4" width="20.5703125" style="49" customWidth="1"/>
    <col min="5" max="5" width="5.5703125" style="49" customWidth="1"/>
    <col min="6" max="6" width="1.7109375" style="49" customWidth="1"/>
    <col min="7" max="7" width="5.5703125" style="49" customWidth="1"/>
    <col min="8" max="8" width="5.42578125" style="49" customWidth="1"/>
    <col min="9" max="9" width="1.7109375" style="49" customWidth="1"/>
    <col min="10" max="10" width="5.7109375" style="49" customWidth="1"/>
    <col min="11" max="11" width="9.140625" style="49"/>
    <col min="12" max="12" width="21.7109375" style="49" customWidth="1"/>
    <col min="13" max="13" width="5.7109375" style="49" customWidth="1"/>
    <col min="14" max="14" width="1.7109375" style="49" customWidth="1"/>
    <col min="15" max="15" width="5.7109375" style="49" customWidth="1"/>
    <col min="16" max="16" width="3.7109375" style="49" customWidth="1"/>
    <col min="17" max="17" width="6.7109375" style="49" customWidth="1"/>
    <col min="18" max="18" width="6.42578125" style="49" hidden="1" customWidth="1"/>
    <col min="19" max="16384" width="9.140625" style="49"/>
  </cols>
  <sheetData>
    <row r="1" spans="1:27" ht="21">
      <c r="A1" s="45"/>
      <c r="B1" s="199" t="s">
        <v>123</v>
      </c>
      <c r="C1" s="199"/>
      <c r="D1" s="199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7">
      <c r="C2" s="48"/>
      <c r="E2" s="50"/>
      <c r="F2" s="50"/>
      <c r="G2" s="50"/>
      <c r="H2" s="50"/>
      <c r="I2" s="50"/>
      <c r="J2" s="50"/>
      <c r="K2" s="51"/>
      <c r="L2" s="52"/>
      <c r="M2" s="50"/>
      <c r="N2" s="50"/>
      <c r="O2" s="50"/>
      <c r="P2" s="50"/>
      <c r="Q2" s="50"/>
      <c r="R2" s="50"/>
      <c r="S2" s="50"/>
      <c r="Y2" s="200" t="s">
        <v>124</v>
      </c>
      <c r="Z2" s="200"/>
      <c r="AA2" s="200"/>
    </row>
    <row r="3" spans="1:27">
      <c r="B3" s="200" t="s">
        <v>0</v>
      </c>
      <c r="C3" s="200"/>
      <c r="D3" s="200"/>
      <c r="E3" s="201" t="s">
        <v>1</v>
      </c>
      <c r="F3" s="201"/>
      <c r="G3" s="201"/>
      <c r="H3" s="201" t="s">
        <v>2</v>
      </c>
      <c r="I3" s="201"/>
      <c r="J3" s="201"/>
      <c r="K3" s="51"/>
      <c r="L3" s="53" t="s">
        <v>3</v>
      </c>
      <c r="M3" s="198"/>
      <c r="N3" s="198"/>
      <c r="O3" s="198"/>
      <c r="P3" s="50"/>
      <c r="Q3" s="50"/>
      <c r="R3" s="50"/>
      <c r="S3" s="50"/>
    </row>
    <row r="4" spans="1:27">
      <c r="A4" s="54" t="s">
        <v>4</v>
      </c>
      <c r="B4" s="55" t="s">
        <v>5</v>
      </c>
      <c r="C4" s="54" t="s">
        <v>6</v>
      </c>
      <c r="D4" s="5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51"/>
      <c r="L4" s="56" t="s">
        <v>9</v>
      </c>
      <c r="M4" s="202" t="s">
        <v>10</v>
      </c>
      <c r="N4" s="202"/>
      <c r="O4" s="202"/>
      <c r="P4" s="57" t="s">
        <v>11</v>
      </c>
      <c r="Q4" s="56" t="s">
        <v>12</v>
      </c>
      <c r="R4" s="56" t="s">
        <v>13</v>
      </c>
      <c r="S4" s="56" t="s">
        <v>4</v>
      </c>
      <c r="U4" s="48"/>
      <c r="V4" s="205"/>
      <c r="W4" s="205"/>
      <c r="X4" s="121"/>
      <c r="Y4" s="121"/>
      <c r="Z4" s="122"/>
      <c r="AA4" s="122"/>
    </row>
    <row r="5" spans="1:27">
      <c r="A5" s="48">
        <v>42</v>
      </c>
      <c r="B5" s="55" t="str">
        <f>L5</f>
        <v>Jahnová Vanessa</v>
      </c>
      <c r="C5" s="54" t="s">
        <v>6</v>
      </c>
      <c r="D5" s="55" t="str">
        <f>L8</f>
        <v>Hrdinová Zuzana</v>
      </c>
      <c r="E5" s="56">
        <v>0</v>
      </c>
      <c r="F5" s="56" t="s">
        <v>8</v>
      </c>
      <c r="G5" s="56">
        <v>2</v>
      </c>
      <c r="H5" s="56">
        <v>11</v>
      </c>
      <c r="I5" s="56" t="s">
        <v>8</v>
      </c>
      <c r="J5" s="56">
        <v>30</v>
      </c>
      <c r="K5" s="51"/>
      <c r="L5" s="16" t="s">
        <v>127</v>
      </c>
      <c r="M5" s="56">
        <f>SUM(H5,H8,J10)</f>
        <v>47</v>
      </c>
      <c r="N5" s="50" t="s">
        <v>8</v>
      </c>
      <c r="O5" s="56">
        <f>SUM(J5,J8,H10)</f>
        <v>86</v>
      </c>
      <c r="P5" s="56">
        <f>M5-O5</f>
        <v>-39</v>
      </c>
      <c r="Q5" s="56">
        <f>SUM(E5,E8,G10)</f>
        <v>1</v>
      </c>
      <c r="R5" s="56">
        <f>Q5+(P5/100)</f>
        <v>0.61</v>
      </c>
      <c r="S5" s="56">
        <f>RANK(R5,$R$5:$R$8,0)</f>
        <v>4</v>
      </c>
      <c r="U5" s="48"/>
      <c r="V5" s="121"/>
      <c r="W5" s="126"/>
      <c r="X5" s="121"/>
      <c r="Y5" s="121"/>
      <c r="Z5" s="122"/>
      <c r="AA5" s="122"/>
    </row>
    <row r="6" spans="1:27">
      <c r="A6" s="48">
        <v>43</v>
      </c>
      <c r="B6" s="55" t="str">
        <f>L6</f>
        <v>Konečná Eliška</v>
      </c>
      <c r="C6" s="54" t="s">
        <v>6</v>
      </c>
      <c r="D6" s="55" t="str">
        <f>L7</f>
        <v>Jakubková Daniela</v>
      </c>
      <c r="E6" s="56">
        <v>2</v>
      </c>
      <c r="F6" s="56" t="s">
        <v>8</v>
      </c>
      <c r="G6" s="56">
        <v>0</v>
      </c>
      <c r="H6" s="56">
        <v>30</v>
      </c>
      <c r="I6" s="56" t="s">
        <v>8</v>
      </c>
      <c r="J6" s="56">
        <v>21</v>
      </c>
      <c r="K6" s="51"/>
      <c r="L6" s="16" t="s">
        <v>132</v>
      </c>
      <c r="M6" s="56">
        <f>SUM(H6,J8,H9)</f>
        <v>84</v>
      </c>
      <c r="N6" s="56" t="s">
        <v>8</v>
      </c>
      <c r="O6" s="56">
        <f>SUM(J6,H8,J9)</f>
        <v>65</v>
      </c>
      <c r="P6" s="56">
        <f t="shared" ref="P6:P8" si="0">M6-O6</f>
        <v>19</v>
      </c>
      <c r="Q6" s="56">
        <f>SUM(E6,G8,E9)</f>
        <v>5</v>
      </c>
      <c r="R6" s="56">
        <f t="shared" ref="R6:R8" si="1">Q6+(P6/100)</f>
        <v>5.19</v>
      </c>
      <c r="S6" s="56">
        <f t="shared" ref="S6:S8" si="2">RANK(R6,$R$5:$R$8,0)</f>
        <v>1</v>
      </c>
      <c r="U6" s="48"/>
      <c r="V6" s="121"/>
      <c r="W6" s="127"/>
      <c r="X6" s="121"/>
      <c r="Y6" s="121"/>
      <c r="Z6" s="122"/>
      <c r="AA6" s="122"/>
    </row>
    <row r="7" spans="1:27">
      <c r="A7" s="48">
        <v>88</v>
      </c>
      <c r="B7" s="55" t="str">
        <f>L8</f>
        <v>Hrdinová Zuzana</v>
      </c>
      <c r="C7" s="54" t="s">
        <v>6</v>
      </c>
      <c r="D7" s="55" t="str">
        <f>L7</f>
        <v>Jakubková Daniela</v>
      </c>
      <c r="E7" s="56">
        <v>1</v>
      </c>
      <c r="F7" s="56" t="s">
        <v>8</v>
      </c>
      <c r="G7" s="56">
        <v>1</v>
      </c>
      <c r="H7" s="56">
        <v>23</v>
      </c>
      <c r="I7" s="56" t="s">
        <v>8</v>
      </c>
      <c r="J7" s="56">
        <v>20</v>
      </c>
      <c r="K7" s="51"/>
      <c r="L7" s="16" t="s">
        <v>134</v>
      </c>
      <c r="M7" s="56">
        <f>SUM(J6,J7,H10)</f>
        <v>67</v>
      </c>
      <c r="N7" s="56" t="s">
        <v>8</v>
      </c>
      <c r="O7" s="56">
        <f>SUM(H6,H7,J10)</f>
        <v>74</v>
      </c>
      <c r="P7" s="56">
        <f t="shared" si="0"/>
        <v>-7</v>
      </c>
      <c r="Q7" s="56">
        <f>SUM(G6,G7,E10)</f>
        <v>2</v>
      </c>
      <c r="R7" s="56">
        <f t="shared" si="1"/>
        <v>1.93</v>
      </c>
      <c r="S7" s="56">
        <f t="shared" si="2"/>
        <v>3</v>
      </c>
      <c r="U7" s="48"/>
      <c r="V7" s="121"/>
      <c r="W7" s="72" t="s">
        <v>16</v>
      </c>
      <c r="X7" s="259" t="str">
        <f>L6</f>
        <v>Konečná Eliška</v>
      </c>
      <c r="Y7" s="205"/>
      <c r="Z7" s="122"/>
      <c r="AA7" s="122"/>
    </row>
    <row r="8" spans="1:27">
      <c r="A8" s="48">
        <v>89</v>
      </c>
      <c r="B8" s="55" t="str">
        <f>L5</f>
        <v>Jahnová Vanessa</v>
      </c>
      <c r="C8" s="54" t="s">
        <v>6</v>
      </c>
      <c r="D8" s="55" t="str">
        <f>L6</f>
        <v>Konečná Eliška</v>
      </c>
      <c r="E8" s="56">
        <v>0</v>
      </c>
      <c r="F8" s="56" t="s">
        <v>8</v>
      </c>
      <c r="G8" s="56">
        <v>2</v>
      </c>
      <c r="H8" s="56">
        <v>15</v>
      </c>
      <c r="I8" s="56" t="s">
        <v>8</v>
      </c>
      <c r="J8" s="56">
        <v>30</v>
      </c>
      <c r="K8" s="51"/>
      <c r="L8" s="16" t="s">
        <v>138</v>
      </c>
      <c r="M8" s="56">
        <f>SUM(J5,H7,J9)</f>
        <v>82</v>
      </c>
      <c r="N8" s="56" t="s">
        <v>8</v>
      </c>
      <c r="O8" s="56">
        <f>SUM(H5,J7,H9)</f>
        <v>55</v>
      </c>
      <c r="P8" s="56">
        <f t="shared" si="0"/>
        <v>27</v>
      </c>
      <c r="Q8" s="56">
        <f>SUM(G5,E7,G9)</f>
        <v>4</v>
      </c>
      <c r="R8" s="56">
        <f t="shared" si="1"/>
        <v>4.2699999999999996</v>
      </c>
      <c r="S8" s="56">
        <f t="shared" si="2"/>
        <v>2</v>
      </c>
      <c r="U8" s="48"/>
      <c r="V8" s="121"/>
      <c r="W8" s="127"/>
      <c r="X8" s="69"/>
      <c r="Y8" s="126"/>
      <c r="Z8" s="122"/>
      <c r="AA8" s="122"/>
    </row>
    <row r="9" spans="1:27">
      <c r="A9" s="48">
        <v>133</v>
      </c>
      <c r="B9" s="55" t="str">
        <f>L6</f>
        <v>Konečná Eliška</v>
      </c>
      <c r="C9" s="54" t="s">
        <v>6</v>
      </c>
      <c r="D9" s="55" t="str">
        <f>L8</f>
        <v>Hrdinová Zuzana</v>
      </c>
      <c r="E9" s="56">
        <v>1</v>
      </c>
      <c r="F9" s="56" t="s">
        <v>8</v>
      </c>
      <c r="G9" s="56">
        <v>1</v>
      </c>
      <c r="H9" s="56">
        <v>24</v>
      </c>
      <c r="I9" s="56" t="s">
        <v>8</v>
      </c>
      <c r="J9" s="56">
        <v>29</v>
      </c>
      <c r="K9" s="51"/>
      <c r="L9" s="52"/>
      <c r="M9" s="73">
        <f>SUM(M5:M8)</f>
        <v>280</v>
      </c>
      <c r="N9" s="74">
        <f>M9-O9</f>
        <v>0</v>
      </c>
      <c r="O9" s="73">
        <f>SUM(O5:O8)</f>
        <v>280</v>
      </c>
      <c r="P9" s="50"/>
      <c r="Q9" s="50"/>
      <c r="R9" s="50"/>
      <c r="S9" s="50"/>
      <c r="U9" s="48"/>
      <c r="V9" s="121"/>
      <c r="W9" s="127"/>
      <c r="X9" s="121"/>
      <c r="Y9" s="127"/>
      <c r="Z9" s="122"/>
      <c r="AA9" s="122"/>
    </row>
    <row r="10" spans="1:27">
      <c r="A10" s="48">
        <v>134</v>
      </c>
      <c r="B10" s="55" t="str">
        <f>L7</f>
        <v>Jakubková Daniela</v>
      </c>
      <c r="C10" s="54" t="s">
        <v>6</v>
      </c>
      <c r="D10" s="55" t="str">
        <f>L5</f>
        <v>Jahnová Vanessa</v>
      </c>
      <c r="E10" s="56">
        <v>1</v>
      </c>
      <c r="F10" s="56" t="s">
        <v>8</v>
      </c>
      <c r="G10" s="56">
        <v>1</v>
      </c>
      <c r="H10" s="56">
        <v>26</v>
      </c>
      <c r="I10" s="56" t="s">
        <v>8</v>
      </c>
      <c r="J10" s="56">
        <v>21</v>
      </c>
      <c r="K10" s="51"/>
      <c r="L10" s="52"/>
      <c r="M10" s="50"/>
      <c r="N10" s="50"/>
      <c r="O10" s="50"/>
      <c r="P10" s="50"/>
      <c r="Q10" s="50"/>
      <c r="R10" s="50"/>
      <c r="S10" s="50"/>
      <c r="U10" s="48"/>
      <c r="V10" s="205"/>
      <c r="W10" s="208"/>
      <c r="X10" s="121"/>
      <c r="Y10" s="127"/>
      <c r="Z10" s="122"/>
      <c r="AA10" s="122"/>
    </row>
    <row r="11" spans="1:27">
      <c r="B11" s="55"/>
      <c r="C11" s="54"/>
      <c r="D11" s="55"/>
      <c r="E11" s="56"/>
      <c r="F11" s="56"/>
      <c r="G11" s="56"/>
      <c r="H11" s="56"/>
      <c r="I11" s="56"/>
      <c r="J11" s="56"/>
      <c r="K11" s="51"/>
      <c r="L11" s="52"/>
      <c r="M11" s="50"/>
      <c r="N11" s="50"/>
      <c r="O11" s="50"/>
      <c r="P11" s="50"/>
      <c r="Q11" s="50"/>
      <c r="R11" s="50"/>
      <c r="S11" s="50"/>
      <c r="U11" s="48"/>
      <c r="V11" s="121"/>
      <c r="W11" s="133"/>
      <c r="X11" s="129"/>
      <c r="Y11" s="127"/>
      <c r="Z11" s="122"/>
      <c r="AA11" s="122"/>
    </row>
    <row r="12" spans="1:27">
      <c r="B12" s="55"/>
      <c r="C12" s="54"/>
      <c r="D12" s="55"/>
      <c r="E12" s="56"/>
      <c r="F12" s="56"/>
      <c r="G12" s="56"/>
      <c r="H12" s="56"/>
      <c r="I12" s="56"/>
      <c r="J12" s="56"/>
      <c r="K12" s="51"/>
      <c r="L12" s="53" t="s">
        <v>40</v>
      </c>
      <c r="M12" s="198"/>
      <c r="N12" s="198"/>
      <c r="O12" s="198"/>
      <c r="P12" s="50"/>
      <c r="Q12" s="50"/>
      <c r="R12" s="50"/>
      <c r="S12" s="50"/>
      <c r="U12" s="48"/>
      <c r="V12" s="121"/>
      <c r="W12" s="129"/>
      <c r="X12" s="129"/>
      <c r="Y12" s="127"/>
      <c r="Z12" s="122"/>
      <c r="AA12" s="122"/>
    </row>
    <row r="13" spans="1:27">
      <c r="B13" s="55"/>
      <c r="C13" s="54"/>
      <c r="D13" s="55"/>
      <c r="E13" s="56"/>
      <c r="F13" s="56"/>
      <c r="G13" s="56"/>
      <c r="H13" s="56"/>
      <c r="I13" s="56"/>
      <c r="J13" s="56"/>
      <c r="K13" s="51"/>
      <c r="L13" s="56" t="s">
        <v>9</v>
      </c>
      <c r="M13" s="202" t="s">
        <v>10</v>
      </c>
      <c r="N13" s="202"/>
      <c r="O13" s="202"/>
      <c r="P13" s="57" t="s">
        <v>11</v>
      </c>
      <c r="Q13" s="56" t="s">
        <v>12</v>
      </c>
      <c r="R13" s="56" t="s">
        <v>13</v>
      </c>
      <c r="S13" s="56" t="s">
        <v>4</v>
      </c>
      <c r="U13" s="209"/>
      <c r="V13" s="209"/>
      <c r="W13" s="210"/>
      <c r="X13" s="210"/>
      <c r="Y13" s="127"/>
      <c r="Z13" s="259" t="str">
        <f>X7</f>
        <v>Konečná Eliška</v>
      </c>
      <c r="AA13" s="205"/>
    </row>
    <row r="14" spans="1:27">
      <c r="A14" s="48">
        <v>44</v>
      </c>
      <c r="B14" s="55" t="str">
        <f>L14</f>
        <v>Gruberová Anna</v>
      </c>
      <c r="C14" s="54" t="s">
        <v>6</v>
      </c>
      <c r="D14" s="55" t="str">
        <f>L17</f>
        <v>Weinmannová Julie</v>
      </c>
      <c r="E14" s="56">
        <v>2</v>
      </c>
      <c r="F14" s="56" t="s">
        <v>8</v>
      </c>
      <c r="G14" s="56">
        <v>0</v>
      </c>
      <c r="H14" s="56">
        <v>30</v>
      </c>
      <c r="I14" s="82" t="s">
        <v>8</v>
      </c>
      <c r="J14" s="56">
        <v>12</v>
      </c>
      <c r="K14" s="51"/>
      <c r="L14" s="16" t="s">
        <v>128</v>
      </c>
      <c r="M14" s="56">
        <f>SUM(H14,H17,J19)</f>
        <v>90</v>
      </c>
      <c r="N14" s="50" t="s">
        <v>8</v>
      </c>
      <c r="O14" s="56">
        <f>SUM(J14,J17,H19)</f>
        <v>33</v>
      </c>
      <c r="P14" s="56">
        <f>M14-O14</f>
        <v>57</v>
      </c>
      <c r="Q14" s="56">
        <f>SUM(E14,E17,G19)</f>
        <v>6</v>
      </c>
      <c r="R14" s="56">
        <f>Q14+(P14/100)</f>
        <v>6.57</v>
      </c>
      <c r="S14" s="56">
        <f>RANK(R14,$R$14:$R$17,0)</f>
        <v>1</v>
      </c>
      <c r="U14" s="209"/>
      <c r="V14" s="209"/>
      <c r="W14" s="209"/>
      <c r="X14" s="209"/>
      <c r="Y14" s="127"/>
      <c r="Z14" s="228"/>
      <c r="AA14" s="231"/>
    </row>
    <row r="15" spans="1:27">
      <c r="A15" s="48">
        <v>45</v>
      </c>
      <c r="B15" s="55" t="str">
        <f>L15</f>
        <v>Jahnová Alexandra</v>
      </c>
      <c r="C15" s="54" t="s">
        <v>6</v>
      </c>
      <c r="D15" s="55" t="str">
        <f>L16</f>
        <v>Drápalová Anna</v>
      </c>
      <c r="E15" s="56">
        <v>0</v>
      </c>
      <c r="F15" s="56" t="s">
        <v>8</v>
      </c>
      <c r="G15" s="56">
        <v>2</v>
      </c>
      <c r="H15" s="56">
        <v>19</v>
      </c>
      <c r="I15" s="56" t="s">
        <v>8</v>
      </c>
      <c r="J15" s="56">
        <v>30</v>
      </c>
      <c r="K15" s="51"/>
      <c r="L15" s="16" t="s">
        <v>130</v>
      </c>
      <c r="M15" s="56">
        <f>SUM(H15,J17,H18)</f>
        <v>48</v>
      </c>
      <c r="N15" s="56" t="s">
        <v>8</v>
      </c>
      <c r="O15" s="56">
        <f>SUM(J15,H17,J18)</f>
        <v>90</v>
      </c>
      <c r="P15" s="56">
        <f t="shared" ref="P15:P17" si="3">M15-O15</f>
        <v>-42</v>
      </c>
      <c r="Q15" s="56">
        <f>SUM(E15,G17,E18)</f>
        <v>0</v>
      </c>
      <c r="R15" s="56">
        <f t="shared" ref="R15:R17" si="4">Q15+(P15/100)</f>
        <v>-0.42</v>
      </c>
      <c r="S15" s="56">
        <f t="shared" ref="S15:S17" si="5">RANK(R15,$R$14:$R$17,0)</f>
        <v>4</v>
      </c>
      <c r="U15" s="48"/>
      <c r="V15" s="121"/>
      <c r="W15" s="221"/>
      <c r="X15" s="221"/>
      <c r="Y15" s="127"/>
      <c r="Z15" s="131"/>
      <c r="AA15" s="132"/>
    </row>
    <row r="16" spans="1:27">
      <c r="A16" s="48">
        <v>90</v>
      </c>
      <c r="B16" s="55" t="str">
        <f>L17</f>
        <v>Weinmannová Julie</v>
      </c>
      <c r="C16" s="54" t="s">
        <v>6</v>
      </c>
      <c r="D16" s="55" t="str">
        <f>L16</f>
        <v>Drápalová Anna</v>
      </c>
      <c r="E16" s="56">
        <v>2</v>
      </c>
      <c r="F16" s="56" t="s">
        <v>8</v>
      </c>
      <c r="G16" s="56">
        <v>0</v>
      </c>
      <c r="H16" s="56">
        <v>30</v>
      </c>
      <c r="I16" s="56" t="s">
        <v>8</v>
      </c>
      <c r="J16" s="56">
        <v>19</v>
      </c>
      <c r="K16" s="51"/>
      <c r="L16" s="16" t="s">
        <v>133</v>
      </c>
      <c r="M16" s="56">
        <f>SUM(J15,J16,H19)</f>
        <v>59</v>
      </c>
      <c r="N16" s="56" t="s">
        <v>8</v>
      </c>
      <c r="O16" s="56">
        <f>SUM(H15,H16,J19)</f>
        <v>79</v>
      </c>
      <c r="P16" s="56">
        <f t="shared" si="3"/>
        <v>-20</v>
      </c>
      <c r="Q16" s="56">
        <f>SUM(G15,G16,E19)</f>
        <v>2</v>
      </c>
      <c r="R16" s="56">
        <f t="shared" si="4"/>
        <v>1.8</v>
      </c>
      <c r="S16" s="56">
        <f t="shared" si="5"/>
        <v>3</v>
      </c>
      <c r="U16" s="48" t="s">
        <v>41</v>
      </c>
      <c r="V16" s="205" t="str">
        <f>L24</f>
        <v>Veselá Barbora</v>
      </c>
      <c r="W16" s="205"/>
      <c r="X16" s="121"/>
      <c r="Y16" s="127"/>
      <c r="Z16" s="131"/>
      <c r="AA16" s="132"/>
    </row>
    <row r="17" spans="1:29">
      <c r="A17" s="48">
        <v>91</v>
      </c>
      <c r="B17" s="55" t="str">
        <f>L14</f>
        <v>Gruberová Anna</v>
      </c>
      <c r="C17" s="54" t="s">
        <v>6</v>
      </c>
      <c r="D17" s="55" t="str">
        <f>L15</f>
        <v>Jahnová Alexandra</v>
      </c>
      <c r="E17" s="56">
        <v>2</v>
      </c>
      <c r="F17" s="56" t="s">
        <v>8</v>
      </c>
      <c r="G17" s="56">
        <v>0</v>
      </c>
      <c r="H17" s="56">
        <v>30</v>
      </c>
      <c r="I17" s="56" t="s">
        <v>8</v>
      </c>
      <c r="J17" s="56">
        <v>11</v>
      </c>
      <c r="K17" s="51"/>
      <c r="L17" s="16" t="s">
        <v>135</v>
      </c>
      <c r="M17" s="56">
        <f>SUM(J14,H16,J18)</f>
        <v>72</v>
      </c>
      <c r="N17" s="56" t="s">
        <v>8</v>
      </c>
      <c r="O17" s="56">
        <f>SUM(H14,J16,H18)</f>
        <v>67</v>
      </c>
      <c r="P17" s="56">
        <f t="shared" si="3"/>
        <v>5</v>
      </c>
      <c r="Q17" s="56">
        <f>SUM(G14,E16,G18)</f>
        <v>4</v>
      </c>
      <c r="R17" s="56">
        <f t="shared" si="4"/>
        <v>4.05</v>
      </c>
      <c r="S17" s="56">
        <f t="shared" si="5"/>
        <v>2</v>
      </c>
      <c r="U17" s="48"/>
      <c r="V17" s="121"/>
      <c r="W17" s="126"/>
      <c r="X17" s="121"/>
      <c r="Y17" s="127"/>
      <c r="Z17" s="131"/>
      <c r="AA17" s="132"/>
    </row>
    <row r="18" spans="1:29">
      <c r="A18" s="48">
        <v>135</v>
      </c>
      <c r="B18" s="55" t="str">
        <f>L15</f>
        <v>Jahnová Alexandra</v>
      </c>
      <c r="C18" s="54" t="s">
        <v>6</v>
      </c>
      <c r="D18" s="55" t="str">
        <f>L17</f>
        <v>Weinmannová Julie</v>
      </c>
      <c r="E18" s="82">
        <v>0</v>
      </c>
      <c r="F18" s="56" t="s">
        <v>8</v>
      </c>
      <c r="G18" s="56">
        <v>2</v>
      </c>
      <c r="H18" s="56">
        <v>18</v>
      </c>
      <c r="I18" s="56" t="s">
        <v>8</v>
      </c>
      <c r="J18" s="56">
        <v>30</v>
      </c>
      <c r="K18" s="51"/>
      <c r="L18" s="52"/>
      <c r="M18" s="73">
        <f>SUM(M14:M17)</f>
        <v>269</v>
      </c>
      <c r="N18" s="74">
        <f>M18-O18</f>
        <v>0</v>
      </c>
      <c r="O18" s="73">
        <f>SUM(O14:O17)</f>
        <v>269</v>
      </c>
      <c r="P18" s="50"/>
      <c r="Q18" s="50"/>
      <c r="R18" s="50"/>
      <c r="S18" s="50"/>
      <c r="U18" s="48"/>
      <c r="V18" s="121"/>
      <c r="W18" s="127"/>
      <c r="X18" s="121"/>
      <c r="Y18" s="127"/>
      <c r="Z18" s="131"/>
      <c r="AA18" s="132"/>
    </row>
    <row r="19" spans="1:29">
      <c r="A19" s="48">
        <v>136</v>
      </c>
      <c r="B19" s="55" t="str">
        <f>L16</f>
        <v>Drápalová Anna</v>
      </c>
      <c r="C19" s="54" t="s">
        <v>6</v>
      </c>
      <c r="D19" s="55" t="str">
        <f>L14</f>
        <v>Gruberová Anna</v>
      </c>
      <c r="E19" s="56">
        <v>0</v>
      </c>
      <c r="F19" s="56" t="s">
        <v>8</v>
      </c>
      <c r="G19" s="56">
        <v>2</v>
      </c>
      <c r="H19" s="56">
        <v>10</v>
      </c>
      <c r="I19" s="56" t="s">
        <v>8</v>
      </c>
      <c r="J19" s="56">
        <v>30</v>
      </c>
      <c r="K19" s="51"/>
      <c r="L19" s="52"/>
      <c r="M19" s="50"/>
      <c r="N19" s="50"/>
      <c r="O19" s="50"/>
      <c r="P19" s="50"/>
      <c r="Q19" s="50"/>
      <c r="R19" s="50"/>
      <c r="S19" s="50"/>
      <c r="U19" s="48"/>
      <c r="V19" s="69"/>
      <c r="W19" s="72"/>
      <c r="X19" s="260" t="str">
        <f>V16</f>
        <v>Veselá Barbora</v>
      </c>
      <c r="Y19" s="261"/>
      <c r="Z19" s="131"/>
      <c r="AA19" s="132"/>
    </row>
    <row r="20" spans="1:29">
      <c r="B20" s="55"/>
      <c r="C20" s="54"/>
      <c r="D20" s="55"/>
      <c r="E20" s="56"/>
      <c r="F20" s="56"/>
      <c r="G20" s="56"/>
      <c r="H20" s="56"/>
      <c r="I20" s="56"/>
      <c r="J20" s="56"/>
      <c r="K20" s="51"/>
      <c r="L20" s="52"/>
      <c r="M20" s="50"/>
      <c r="N20" s="50"/>
      <c r="O20" s="50"/>
      <c r="P20" s="50"/>
      <c r="Q20" s="50"/>
      <c r="R20" s="50"/>
      <c r="S20" s="50"/>
      <c r="U20" s="48"/>
      <c r="V20" s="69"/>
      <c r="W20" s="72"/>
      <c r="X20" s="69"/>
      <c r="Y20" s="133"/>
      <c r="Z20" s="131"/>
      <c r="AA20" s="132"/>
    </row>
    <row r="21" spans="1:29">
      <c r="B21" s="55"/>
      <c r="C21" s="54"/>
      <c r="D21" s="55"/>
      <c r="E21" s="56"/>
      <c r="F21" s="56"/>
      <c r="G21" s="56"/>
      <c r="H21" s="56"/>
      <c r="I21" s="56"/>
      <c r="J21" s="56"/>
      <c r="K21" s="51"/>
      <c r="L21" s="53" t="s">
        <v>42</v>
      </c>
      <c r="M21" s="198"/>
      <c r="N21" s="198"/>
      <c r="O21" s="198"/>
      <c r="P21" s="50"/>
      <c r="Q21" s="50"/>
      <c r="R21" s="50"/>
      <c r="S21" s="50"/>
      <c r="T21" s="65"/>
      <c r="U21" s="48"/>
      <c r="V21" s="69"/>
      <c r="W21" s="72"/>
      <c r="X21" s="121"/>
      <c r="Y21" s="129"/>
      <c r="Z21" s="131"/>
      <c r="AA21" s="132"/>
    </row>
    <row r="22" spans="1:29">
      <c r="B22" s="55"/>
      <c r="C22" s="54"/>
      <c r="D22" s="55"/>
      <c r="E22" s="56"/>
      <c r="F22" s="56"/>
      <c r="G22" s="56"/>
      <c r="H22" s="56"/>
      <c r="I22" s="56"/>
      <c r="J22" s="56"/>
      <c r="K22" s="51"/>
      <c r="L22" s="56" t="s">
        <v>9</v>
      </c>
      <c r="M22" s="202" t="s">
        <v>10</v>
      </c>
      <c r="N22" s="202"/>
      <c r="O22" s="202"/>
      <c r="P22" s="57" t="s">
        <v>11</v>
      </c>
      <c r="Q22" s="56" t="s">
        <v>12</v>
      </c>
      <c r="R22" s="56" t="s">
        <v>13</v>
      </c>
      <c r="S22" s="56" t="s">
        <v>4</v>
      </c>
      <c r="T22" s="65"/>
      <c r="U22" s="172" t="s">
        <v>45</v>
      </c>
      <c r="V22" s="205" t="str">
        <f>L17</f>
        <v>Weinmannová Julie</v>
      </c>
      <c r="W22" s="208"/>
      <c r="X22" s="121"/>
      <c r="Y22" s="121"/>
      <c r="Z22" s="131"/>
      <c r="AA22" s="132"/>
    </row>
    <row r="23" spans="1:29">
      <c r="A23" s="48">
        <v>46</v>
      </c>
      <c r="B23" s="55" t="str">
        <f>L23</f>
        <v>Pešková Anna</v>
      </c>
      <c r="C23" s="54" t="s">
        <v>6</v>
      </c>
      <c r="D23" s="55" t="str">
        <f>L26</f>
        <v>Koliášová Kateřina</v>
      </c>
      <c r="E23" s="56">
        <v>0</v>
      </c>
      <c r="F23" s="56" t="s">
        <v>8</v>
      </c>
      <c r="G23" s="56">
        <v>2</v>
      </c>
      <c r="H23" s="56">
        <v>20</v>
      </c>
      <c r="I23" s="82" t="s">
        <v>8</v>
      </c>
      <c r="J23" s="56">
        <v>30</v>
      </c>
      <c r="K23" s="51"/>
      <c r="L23" s="16" t="s">
        <v>129</v>
      </c>
      <c r="M23" s="56">
        <f>SUM(H23,H26,J28)</f>
        <v>74</v>
      </c>
      <c r="N23" s="50" t="s">
        <v>8</v>
      </c>
      <c r="O23" s="56">
        <f>SUM(J23,J26,H28)</f>
        <v>88</v>
      </c>
      <c r="P23" s="56">
        <f>M23-O23</f>
        <v>-14</v>
      </c>
      <c r="Q23" s="56">
        <f>SUM(E23,E26,G28)</f>
        <v>2</v>
      </c>
      <c r="R23" s="56">
        <f>Q23+(P23/100)</f>
        <v>1.8599999999999999</v>
      </c>
      <c r="S23" s="56">
        <f>RANK(R23,$R$23:$R$26,0)</f>
        <v>4</v>
      </c>
      <c r="T23" s="65"/>
      <c r="U23" s="48"/>
      <c r="V23" s="48"/>
      <c r="W23" s="48"/>
      <c r="Z23" s="65"/>
      <c r="AA23" s="134"/>
    </row>
    <row r="24" spans="1:29">
      <c r="A24" s="48">
        <v>47</v>
      </c>
      <c r="B24" s="55" t="str">
        <f>L24</f>
        <v>Veselá Barbora</v>
      </c>
      <c r="C24" s="54" t="s">
        <v>6</v>
      </c>
      <c r="D24" s="55" t="str">
        <f>L25</f>
        <v>Králová Natálie</v>
      </c>
      <c r="E24" s="56">
        <v>2</v>
      </c>
      <c r="F24" s="56" t="s">
        <v>8</v>
      </c>
      <c r="G24" s="56">
        <v>0</v>
      </c>
      <c r="H24" s="56">
        <v>30</v>
      </c>
      <c r="I24" s="56" t="s">
        <v>8</v>
      </c>
      <c r="J24" s="56">
        <v>22</v>
      </c>
      <c r="K24" s="51"/>
      <c r="L24" s="16" t="s">
        <v>131</v>
      </c>
      <c r="M24" s="56">
        <f>SUM(H24,J26,H27)</f>
        <v>73</v>
      </c>
      <c r="N24" s="56" t="s">
        <v>8</v>
      </c>
      <c r="O24" s="56">
        <f>SUM(J24,H26,J27)</f>
        <v>79</v>
      </c>
      <c r="P24" s="56">
        <f t="shared" ref="P24:P26" si="6">M24-O24</f>
        <v>-6</v>
      </c>
      <c r="Q24" s="56">
        <f>SUM(E24,G26,E27)</f>
        <v>3</v>
      </c>
      <c r="R24" s="56">
        <f t="shared" ref="R24:R26" si="7">Q24+(P24/100)</f>
        <v>2.94</v>
      </c>
      <c r="S24" s="56">
        <f t="shared" ref="S24:S26" si="8">RANK(R24,$R$23:$R$26,0)</f>
        <v>2</v>
      </c>
      <c r="T24" s="65"/>
      <c r="U24" s="48"/>
      <c r="V24" s="48"/>
      <c r="W24" s="48"/>
      <c r="Z24" s="65"/>
      <c r="AA24" s="134"/>
    </row>
    <row r="25" spans="1:29">
      <c r="A25" s="48">
        <v>92</v>
      </c>
      <c r="B25" s="55" t="str">
        <f>L26</f>
        <v>Koliášová Kateřina</v>
      </c>
      <c r="C25" s="54" t="s">
        <v>6</v>
      </c>
      <c r="D25" s="55" t="str">
        <f>L25</f>
        <v>Králová Natálie</v>
      </c>
      <c r="E25" s="56">
        <v>1</v>
      </c>
      <c r="F25" s="56" t="s">
        <v>8</v>
      </c>
      <c r="G25" s="56">
        <v>1</v>
      </c>
      <c r="H25" s="56">
        <v>27</v>
      </c>
      <c r="I25" s="56" t="s">
        <v>8</v>
      </c>
      <c r="J25" s="56">
        <v>27</v>
      </c>
      <c r="K25" s="51"/>
      <c r="L25" s="16" t="s">
        <v>136</v>
      </c>
      <c r="M25" s="56">
        <f>SUM(J24,J25,H28)</f>
        <v>78</v>
      </c>
      <c r="N25" s="56" t="s">
        <v>8</v>
      </c>
      <c r="O25" s="56">
        <f>SUM(H24,H25,J28)</f>
        <v>84</v>
      </c>
      <c r="P25" s="56">
        <f t="shared" si="6"/>
        <v>-6</v>
      </c>
      <c r="Q25" s="56">
        <f>SUM(G24,G25,E28)</f>
        <v>2</v>
      </c>
      <c r="R25" s="56">
        <f t="shared" si="7"/>
        <v>1.94</v>
      </c>
      <c r="S25" s="56">
        <f t="shared" si="8"/>
        <v>3</v>
      </c>
      <c r="T25" s="65"/>
      <c r="U25" s="226" t="str">
        <f>V34</f>
        <v>Hrdinová Zuzana</v>
      </c>
      <c r="V25" s="226"/>
      <c r="W25" s="48"/>
      <c r="Y25" s="262" t="str">
        <f>X31</f>
        <v>Koliášová Kateřina</v>
      </c>
      <c r="Z25" s="262"/>
      <c r="AA25" s="65"/>
      <c r="AB25" s="260" t="str">
        <f>Z37</f>
        <v>Gruberová Anna</v>
      </c>
      <c r="AC25" s="262"/>
    </row>
    <row r="26" spans="1:29">
      <c r="A26" s="48">
        <v>93</v>
      </c>
      <c r="B26" s="55" t="str">
        <f>L23</f>
        <v>Pešková Anna</v>
      </c>
      <c r="C26" s="54" t="s">
        <v>6</v>
      </c>
      <c r="D26" s="55" t="str">
        <f>L24</f>
        <v>Veselá Barbora</v>
      </c>
      <c r="E26" s="56">
        <v>1</v>
      </c>
      <c r="F26" s="56" t="s">
        <v>8</v>
      </c>
      <c r="G26" s="56">
        <v>1</v>
      </c>
      <c r="H26" s="56">
        <v>27</v>
      </c>
      <c r="I26" s="56" t="s">
        <v>8</v>
      </c>
      <c r="J26" s="56">
        <v>29</v>
      </c>
      <c r="K26" s="51"/>
      <c r="L26" s="16" t="s">
        <v>137</v>
      </c>
      <c r="M26" s="56">
        <f>SUM(J23,H25,J27)</f>
        <v>87</v>
      </c>
      <c r="N26" s="56" t="s">
        <v>8</v>
      </c>
      <c r="O26" s="56">
        <f>SUM(H23,J25,H27)</f>
        <v>61</v>
      </c>
      <c r="P26" s="56">
        <f t="shared" si="6"/>
        <v>26</v>
      </c>
      <c r="Q26" s="56">
        <f>SUM(G23,E25,G27)</f>
        <v>5</v>
      </c>
      <c r="R26" s="56">
        <f t="shared" si="7"/>
        <v>5.26</v>
      </c>
      <c r="S26" s="56">
        <f t="shared" si="8"/>
        <v>1</v>
      </c>
      <c r="T26" s="65"/>
      <c r="U26" s="218" t="s">
        <v>125</v>
      </c>
      <c r="V26" s="218"/>
      <c r="W26" s="48"/>
      <c r="Y26" s="209" t="s">
        <v>20</v>
      </c>
      <c r="Z26" s="209"/>
      <c r="AA26" s="134"/>
      <c r="AB26" s="263" t="s">
        <v>17</v>
      </c>
      <c r="AC26" s="209"/>
    </row>
    <row r="27" spans="1:29">
      <c r="A27" s="48">
        <v>137</v>
      </c>
      <c r="B27" s="135" t="str">
        <f>L24</f>
        <v>Veselá Barbora</v>
      </c>
      <c r="C27" s="136" t="s">
        <v>6</v>
      </c>
      <c r="D27" s="135" t="str">
        <f>L26</f>
        <v>Koliášová Kateřina</v>
      </c>
      <c r="E27" s="137">
        <v>0</v>
      </c>
      <c r="F27" s="138" t="s">
        <v>8</v>
      </c>
      <c r="G27" s="138">
        <v>2</v>
      </c>
      <c r="H27" s="138">
        <v>14</v>
      </c>
      <c r="I27" s="138" t="s">
        <v>8</v>
      </c>
      <c r="J27" s="138">
        <v>30</v>
      </c>
      <c r="K27" s="51"/>
      <c r="L27" s="52"/>
      <c r="M27" s="73">
        <f>SUM(M23:M26)</f>
        <v>312</v>
      </c>
      <c r="N27" s="74">
        <f>M27-O27</f>
        <v>0</v>
      </c>
      <c r="O27" s="73">
        <f>SUM(O23:O26)</f>
        <v>312</v>
      </c>
      <c r="P27" s="50"/>
      <c r="Q27" s="50"/>
      <c r="R27" s="50"/>
      <c r="S27" s="50"/>
      <c r="T27" s="65"/>
      <c r="U27" s="48"/>
      <c r="V27" s="48"/>
      <c r="W27" s="48"/>
      <c r="Z27" s="65"/>
      <c r="AA27" s="134"/>
    </row>
    <row r="28" spans="1:29">
      <c r="A28" s="48">
        <v>138</v>
      </c>
      <c r="B28" s="55" t="str">
        <f>L25</f>
        <v>Králová Natálie</v>
      </c>
      <c r="C28" s="54" t="s">
        <v>6</v>
      </c>
      <c r="D28" s="55" t="str">
        <f>L23</f>
        <v>Pešková Anna</v>
      </c>
      <c r="E28" s="56">
        <v>1</v>
      </c>
      <c r="F28" s="56" t="s">
        <v>8</v>
      </c>
      <c r="G28" s="56">
        <v>1</v>
      </c>
      <c r="H28" s="56">
        <v>29</v>
      </c>
      <c r="I28" s="56" t="s">
        <v>8</v>
      </c>
      <c r="J28" s="56">
        <v>27</v>
      </c>
      <c r="K28" s="51"/>
      <c r="L28" s="52"/>
      <c r="M28" s="50"/>
      <c r="N28" s="50"/>
      <c r="O28" s="50"/>
      <c r="P28" s="50"/>
      <c r="Q28" s="50"/>
      <c r="R28" s="50"/>
      <c r="S28" s="50"/>
      <c r="T28" s="65"/>
      <c r="U28" s="48" t="s">
        <v>50</v>
      </c>
      <c r="V28" s="205" t="str">
        <f>L26</f>
        <v>Koliášová Kateřina</v>
      </c>
      <c r="W28" s="205"/>
      <c r="X28" s="121"/>
      <c r="Y28" s="121"/>
      <c r="Z28" s="131"/>
      <c r="AA28" s="132"/>
    </row>
    <row r="29" spans="1:29">
      <c r="A29" s="66"/>
      <c r="B29" s="65"/>
      <c r="C29" s="66"/>
      <c r="D29" s="65"/>
      <c r="E29" s="59"/>
      <c r="F29" s="59"/>
      <c r="G29" s="59"/>
      <c r="H29" s="59"/>
      <c r="I29" s="59"/>
      <c r="J29" s="59"/>
      <c r="K29" s="87"/>
      <c r="L29" s="91"/>
      <c r="M29" s="59"/>
      <c r="N29" s="59"/>
      <c r="O29" s="59"/>
      <c r="P29" s="59"/>
      <c r="Q29" s="59"/>
      <c r="R29" s="59"/>
      <c r="S29" s="59"/>
      <c r="T29" s="65"/>
      <c r="U29" s="48"/>
      <c r="V29" s="69"/>
      <c r="W29" s="71"/>
      <c r="X29" s="121"/>
      <c r="Y29" s="121"/>
      <c r="Z29" s="131"/>
      <c r="AA29" s="132"/>
    </row>
    <row r="30" spans="1:29">
      <c r="A30" s="66"/>
      <c r="B30" s="65"/>
      <c r="C30" s="66"/>
      <c r="D30" s="65"/>
      <c r="E30" s="59"/>
      <c r="F30" s="59"/>
      <c r="G30" s="59"/>
      <c r="H30" s="59"/>
      <c r="I30" s="59"/>
      <c r="J30" s="59"/>
      <c r="K30" s="87"/>
      <c r="L30" s="61"/>
      <c r="M30" s="197"/>
      <c r="N30" s="197"/>
      <c r="O30" s="197"/>
      <c r="P30" s="59"/>
      <c r="Q30" s="59"/>
      <c r="R30" s="59"/>
      <c r="S30" s="59"/>
      <c r="T30" s="65"/>
      <c r="U30" s="48"/>
      <c r="V30" s="69"/>
      <c r="W30" s="72"/>
      <c r="X30" s="121"/>
      <c r="Y30" s="121"/>
      <c r="Z30" s="131"/>
      <c r="AA30" s="132"/>
    </row>
    <row r="31" spans="1:29">
      <c r="A31" s="66"/>
      <c r="B31" s="65"/>
      <c r="C31" s="66"/>
      <c r="D31" s="65"/>
      <c r="E31" s="59"/>
      <c r="F31" s="59"/>
      <c r="G31" s="59"/>
      <c r="H31" s="59"/>
      <c r="I31" s="59"/>
      <c r="J31" s="59"/>
      <c r="K31" s="87"/>
      <c r="L31" s="59"/>
      <c r="M31" s="197"/>
      <c r="N31" s="197"/>
      <c r="O31" s="197"/>
      <c r="P31" s="62"/>
      <c r="Q31" s="59"/>
      <c r="R31" s="59"/>
      <c r="S31" s="59"/>
      <c r="T31" s="65"/>
      <c r="U31" s="48"/>
      <c r="V31" s="69"/>
      <c r="W31" s="72"/>
      <c r="X31" s="259" t="str">
        <f>V28</f>
        <v>Koliášová Kateřina</v>
      </c>
      <c r="Y31" s="205"/>
      <c r="Z31" s="131"/>
      <c r="AA31" s="132"/>
    </row>
    <row r="32" spans="1:29">
      <c r="A32" s="66"/>
      <c r="B32" s="65"/>
      <c r="C32" s="66"/>
      <c r="D32" s="65"/>
      <c r="E32" s="59"/>
      <c r="F32" s="59"/>
      <c r="G32" s="59"/>
      <c r="H32" s="59"/>
      <c r="I32" s="139"/>
      <c r="J32" s="59"/>
      <c r="K32" s="87"/>
      <c r="L32" s="140"/>
      <c r="M32" s="59"/>
      <c r="N32" s="59"/>
      <c r="O32" s="59"/>
      <c r="P32" s="59"/>
      <c r="Q32" s="59"/>
      <c r="R32" s="59"/>
      <c r="S32" s="59"/>
      <c r="T32" s="65"/>
      <c r="U32" s="48"/>
      <c r="V32" s="69"/>
      <c r="W32" s="72"/>
      <c r="X32" s="69"/>
      <c r="Y32" s="126"/>
      <c r="Z32" s="131"/>
      <c r="AA32" s="132"/>
    </row>
    <row r="33" spans="1:27">
      <c r="A33" s="66"/>
      <c r="B33" s="65"/>
      <c r="C33" s="66"/>
      <c r="D33" s="65"/>
      <c r="E33" s="59"/>
      <c r="F33" s="59"/>
      <c r="G33" s="59"/>
      <c r="H33" s="59"/>
      <c r="I33" s="59"/>
      <c r="J33" s="59"/>
      <c r="K33" s="87"/>
      <c r="L33" s="141"/>
      <c r="M33" s="59"/>
      <c r="N33" s="59"/>
      <c r="O33" s="59"/>
      <c r="P33" s="59"/>
      <c r="Q33" s="59"/>
      <c r="R33" s="59"/>
      <c r="S33" s="59"/>
      <c r="T33" s="65"/>
      <c r="U33" s="48"/>
      <c r="V33" s="121"/>
      <c r="W33" s="127"/>
      <c r="X33" s="121"/>
      <c r="Y33" s="127"/>
      <c r="Z33" s="131"/>
      <c r="AA33" s="132"/>
    </row>
    <row r="34" spans="1:27">
      <c r="A34" s="66"/>
      <c r="B34" s="65"/>
      <c r="C34" s="66"/>
      <c r="D34" s="65"/>
      <c r="E34" s="59"/>
      <c r="F34" s="59"/>
      <c r="G34" s="59"/>
      <c r="H34" s="59"/>
      <c r="I34" s="59"/>
      <c r="J34" s="59"/>
      <c r="K34" s="87"/>
      <c r="L34" s="142"/>
      <c r="M34" s="59"/>
      <c r="N34" s="59"/>
      <c r="O34" s="59"/>
      <c r="P34" s="59"/>
      <c r="Q34" s="59"/>
      <c r="R34" s="59"/>
      <c r="S34" s="59"/>
      <c r="T34" s="65"/>
      <c r="U34" s="48" t="s">
        <v>18</v>
      </c>
      <c r="V34" s="205" t="str">
        <f>L8</f>
        <v>Hrdinová Zuzana</v>
      </c>
      <c r="W34" s="208"/>
      <c r="X34" s="121"/>
      <c r="Y34" s="127"/>
      <c r="Z34" s="131"/>
      <c r="AA34" s="132"/>
    </row>
    <row r="35" spans="1:27">
      <c r="A35" s="66"/>
      <c r="B35" s="65"/>
      <c r="C35" s="66"/>
      <c r="D35" s="65"/>
      <c r="E35" s="59"/>
      <c r="F35" s="59"/>
      <c r="G35" s="59"/>
      <c r="H35" s="59"/>
      <c r="I35" s="59"/>
      <c r="J35" s="59"/>
      <c r="K35" s="87"/>
      <c r="L35" s="143"/>
      <c r="M35" s="59"/>
      <c r="N35" s="59"/>
      <c r="O35" s="59"/>
      <c r="P35" s="59"/>
      <c r="Q35" s="59"/>
      <c r="R35" s="59"/>
      <c r="S35" s="59"/>
      <c r="T35" s="65"/>
      <c r="U35" s="48"/>
      <c r="V35" s="121"/>
      <c r="W35" s="133"/>
      <c r="X35" s="129"/>
      <c r="Y35" s="127"/>
      <c r="Z35" s="131"/>
      <c r="AA35" s="132"/>
    </row>
    <row r="36" spans="1:27">
      <c r="A36" s="66"/>
      <c r="B36" s="65"/>
      <c r="C36" s="66"/>
      <c r="D36" s="65"/>
      <c r="E36" s="139"/>
      <c r="F36" s="59"/>
      <c r="G36" s="59"/>
      <c r="H36" s="59"/>
      <c r="I36" s="59"/>
      <c r="J36" s="59"/>
      <c r="K36" s="87"/>
      <c r="L36" s="91"/>
      <c r="M36" s="92"/>
      <c r="N36" s="93"/>
      <c r="O36" s="92"/>
      <c r="P36" s="59"/>
      <c r="Q36" s="59"/>
      <c r="R36" s="59"/>
      <c r="S36" s="59"/>
      <c r="T36" s="65"/>
      <c r="U36" s="48"/>
      <c r="V36" s="121"/>
      <c r="W36" s="129"/>
      <c r="X36" s="129"/>
      <c r="Y36" s="127"/>
      <c r="Z36" s="131"/>
      <c r="AA36" s="132"/>
    </row>
    <row r="37" spans="1:27">
      <c r="A37" s="66"/>
      <c r="B37" s="65"/>
      <c r="C37" s="66"/>
      <c r="D37" s="65"/>
      <c r="E37" s="59"/>
      <c r="F37" s="59"/>
      <c r="G37" s="59"/>
      <c r="H37" s="59"/>
      <c r="I37" s="59"/>
      <c r="J37" s="59"/>
      <c r="K37" s="87"/>
      <c r="L37" s="91"/>
      <c r="M37" s="59"/>
      <c r="N37" s="59"/>
      <c r="O37" s="59"/>
      <c r="P37" s="59"/>
      <c r="Q37" s="59"/>
      <c r="R37" s="59"/>
      <c r="S37" s="59"/>
      <c r="T37" s="65"/>
      <c r="U37" s="209"/>
      <c r="V37" s="209"/>
      <c r="W37" s="210"/>
      <c r="X37" s="210"/>
      <c r="Y37" s="127"/>
      <c r="Z37" s="260" t="str">
        <f>X43</f>
        <v>Gruberová Anna</v>
      </c>
      <c r="AA37" s="261"/>
    </row>
    <row r="38" spans="1:27">
      <c r="A38" s="66"/>
      <c r="B38" s="65"/>
      <c r="C38" s="66"/>
      <c r="D38" s="65"/>
      <c r="E38" s="59"/>
      <c r="F38" s="59"/>
      <c r="G38" s="59"/>
      <c r="H38" s="59"/>
      <c r="I38" s="59"/>
      <c r="J38" s="59"/>
      <c r="K38" s="87"/>
      <c r="L38" s="91"/>
      <c r="M38" s="59"/>
      <c r="N38" s="59"/>
      <c r="O38" s="59"/>
      <c r="P38" s="59"/>
      <c r="Q38" s="59"/>
      <c r="R38" s="59"/>
      <c r="S38" s="59"/>
      <c r="T38" s="65"/>
      <c r="U38" s="209"/>
      <c r="V38" s="209"/>
      <c r="W38" s="210"/>
      <c r="X38" s="210"/>
      <c r="Y38" s="127"/>
      <c r="Z38" s="228"/>
      <c r="AA38" s="229"/>
    </row>
    <row r="39" spans="1:27">
      <c r="A39" s="66"/>
      <c r="B39" s="65"/>
      <c r="C39" s="66"/>
      <c r="D39" s="65"/>
      <c r="E39" s="59"/>
      <c r="F39" s="59"/>
      <c r="G39" s="59"/>
      <c r="H39" s="59"/>
      <c r="I39" s="59"/>
      <c r="J39" s="59"/>
      <c r="K39" s="87"/>
      <c r="L39" s="91"/>
      <c r="M39" s="59"/>
      <c r="N39" s="59"/>
      <c r="O39" s="59"/>
      <c r="P39" s="59"/>
      <c r="Q39" s="59"/>
      <c r="R39" s="59"/>
      <c r="S39" s="59"/>
      <c r="T39" s="65"/>
      <c r="U39" s="48"/>
      <c r="V39" s="121"/>
      <c r="W39" s="121"/>
      <c r="X39" s="121"/>
      <c r="Y39" s="127"/>
      <c r="Z39" s="122"/>
      <c r="AA39" s="122"/>
    </row>
    <row r="40" spans="1:27"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U40" s="48"/>
      <c r="V40" s="205"/>
      <c r="W40" s="205"/>
      <c r="X40" s="121"/>
      <c r="Y40" s="127"/>
      <c r="Z40" s="122"/>
      <c r="AA40" s="122"/>
    </row>
    <row r="41" spans="1:27"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U41" s="48"/>
      <c r="V41" s="121"/>
      <c r="W41" s="126"/>
      <c r="X41" s="121"/>
      <c r="Y41" s="127"/>
      <c r="Z41" s="122"/>
      <c r="AA41" s="122"/>
    </row>
    <row r="42" spans="1:27"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U42" s="48"/>
      <c r="V42" s="121"/>
      <c r="W42" s="127"/>
      <c r="X42" s="121"/>
      <c r="Y42" s="127"/>
      <c r="Z42" s="122"/>
      <c r="AA42" s="122"/>
    </row>
    <row r="43" spans="1:27"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U43" s="48"/>
      <c r="V43" s="121"/>
      <c r="W43" s="72" t="s">
        <v>53</v>
      </c>
      <c r="X43" s="260" t="str">
        <f>L14</f>
        <v>Gruberová Anna</v>
      </c>
      <c r="Y43" s="261"/>
      <c r="Z43" s="122"/>
      <c r="AA43" s="122"/>
    </row>
    <row r="44" spans="1:27"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U44" s="48"/>
      <c r="V44" s="121"/>
      <c r="W44" s="127"/>
      <c r="X44" s="69"/>
      <c r="Y44" s="133"/>
      <c r="Z44" s="122"/>
      <c r="AA44" s="122"/>
    </row>
    <row r="45" spans="1:27"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U45" s="48"/>
      <c r="V45" s="121"/>
      <c r="W45" s="127"/>
      <c r="X45" s="121"/>
      <c r="Y45" s="129"/>
      <c r="Z45" s="122"/>
      <c r="AA45" s="122"/>
    </row>
    <row r="46" spans="1:27"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U46" s="48"/>
      <c r="V46" s="205"/>
      <c r="W46" s="208"/>
      <c r="X46" s="121"/>
      <c r="Y46" s="121"/>
      <c r="Z46" s="122"/>
      <c r="AA46" s="122"/>
    </row>
    <row r="47" spans="1:27"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U47" s="48"/>
    </row>
    <row r="48" spans="1:27"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U48" s="48"/>
    </row>
    <row r="49" spans="5:28"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U49" s="48"/>
    </row>
    <row r="50" spans="5:28">
      <c r="U50" s="48"/>
    </row>
    <row r="51" spans="5:28">
      <c r="U51" s="48"/>
      <c r="Y51" s="200" t="s">
        <v>126</v>
      </c>
      <c r="Z51" s="200"/>
      <c r="AA51" s="200"/>
    </row>
    <row r="52" spans="5:28">
      <c r="U52" s="48"/>
    </row>
    <row r="53" spans="5:28">
      <c r="U53" s="48"/>
      <c r="V53" s="205"/>
      <c r="W53" s="205"/>
      <c r="X53" s="121"/>
      <c r="Y53" s="121"/>
      <c r="Z53" s="122"/>
      <c r="AA53" s="122"/>
    </row>
    <row r="54" spans="5:28">
      <c r="U54" s="48"/>
      <c r="V54" s="123"/>
      <c r="W54" s="124"/>
      <c r="X54" s="121"/>
      <c r="Y54" s="121"/>
      <c r="Z54" s="122"/>
      <c r="AA54" s="122"/>
    </row>
    <row r="55" spans="5:28">
      <c r="U55" s="48"/>
      <c r="V55" s="123"/>
      <c r="W55" s="125"/>
      <c r="X55" s="121"/>
      <c r="Y55" s="121"/>
      <c r="Z55" s="122"/>
      <c r="AA55" s="122"/>
    </row>
    <row r="56" spans="5:28">
      <c r="U56" s="48"/>
      <c r="V56" s="123"/>
      <c r="W56" s="72" t="s">
        <v>19</v>
      </c>
      <c r="X56" s="206" t="str">
        <f>L7</f>
        <v>Jakubková Daniela</v>
      </c>
      <c r="Y56" s="207"/>
      <c r="Z56" s="122"/>
      <c r="AA56" s="122"/>
    </row>
    <row r="57" spans="5:28">
      <c r="U57" s="48"/>
      <c r="V57" s="123"/>
      <c r="W57" s="125"/>
      <c r="X57" s="69"/>
      <c r="Y57" s="126"/>
      <c r="Z57" s="122"/>
      <c r="AA57" s="122"/>
    </row>
    <row r="58" spans="5:28">
      <c r="U58" s="48"/>
      <c r="V58" s="123"/>
      <c r="W58" s="125"/>
      <c r="X58" s="121"/>
      <c r="Y58" s="127"/>
      <c r="Z58" s="122"/>
      <c r="AA58" s="122"/>
    </row>
    <row r="59" spans="5:28">
      <c r="U59" s="48"/>
      <c r="V59" s="207"/>
      <c r="W59" s="264"/>
      <c r="X59" s="121"/>
      <c r="Y59" s="127"/>
      <c r="Z59" s="122"/>
      <c r="AA59" s="122"/>
    </row>
    <row r="60" spans="5:28">
      <c r="U60" s="48"/>
      <c r="V60" s="123"/>
      <c r="W60" s="128"/>
      <c r="X60" s="129"/>
      <c r="Y60" s="127"/>
      <c r="Z60" s="122"/>
      <c r="AA60" s="122"/>
    </row>
    <row r="61" spans="5:28">
      <c r="U61" s="48"/>
      <c r="V61" s="123"/>
      <c r="W61" s="130"/>
      <c r="X61" s="129"/>
      <c r="Y61" s="127"/>
      <c r="Z61" s="122"/>
      <c r="AA61" s="122"/>
    </row>
    <row r="62" spans="5:28">
      <c r="U62" s="48"/>
      <c r="V62" s="123"/>
      <c r="W62" s="230"/>
      <c r="X62" s="230"/>
      <c r="Y62" s="127"/>
      <c r="Z62" s="206" t="str">
        <f>X56</f>
        <v>Jakubková Daniela</v>
      </c>
      <c r="AA62" s="207"/>
      <c r="AB62" s="65"/>
    </row>
    <row r="63" spans="5:28">
      <c r="U63" s="48"/>
      <c r="V63" s="123"/>
      <c r="W63" s="210"/>
      <c r="X63" s="210"/>
      <c r="Y63" s="127"/>
      <c r="Z63" s="228"/>
      <c r="AA63" s="231"/>
    </row>
    <row r="64" spans="5:28">
      <c r="U64" s="48"/>
      <c r="V64" s="123"/>
      <c r="W64" s="123"/>
      <c r="X64" s="121"/>
      <c r="Y64" s="127"/>
      <c r="Z64" s="131"/>
      <c r="AA64" s="132"/>
    </row>
    <row r="65" spans="21:29">
      <c r="U65" s="175" t="s">
        <v>55</v>
      </c>
      <c r="V65" s="207" t="str">
        <f>L15</f>
        <v>Jahnová Alexandra</v>
      </c>
      <c r="W65" s="207"/>
      <c r="X65" s="121"/>
      <c r="Y65" s="127"/>
      <c r="Z65" s="131"/>
      <c r="AA65" s="132"/>
    </row>
    <row r="66" spans="21:29">
      <c r="U66" s="48"/>
      <c r="V66" s="123"/>
      <c r="W66" s="124"/>
      <c r="X66" s="121"/>
      <c r="Y66" s="127"/>
      <c r="Z66" s="131"/>
      <c r="AA66" s="132"/>
    </row>
    <row r="67" spans="21:29">
      <c r="U67" s="48"/>
      <c r="V67" s="123"/>
      <c r="W67" s="125"/>
      <c r="X67" s="121"/>
      <c r="Y67" s="127"/>
      <c r="Z67" s="131"/>
      <c r="AA67" s="132"/>
    </row>
    <row r="68" spans="21:29">
      <c r="U68" s="48"/>
      <c r="V68" s="123"/>
      <c r="W68" s="72"/>
      <c r="X68" s="206" t="str">
        <f>V71</f>
        <v>Pešková Anna</v>
      </c>
      <c r="Y68" s="264"/>
      <c r="Z68" s="131"/>
      <c r="AA68" s="132"/>
    </row>
    <row r="69" spans="21:29">
      <c r="U69" s="48"/>
      <c r="V69" s="123"/>
      <c r="W69" s="125"/>
      <c r="X69" s="69"/>
      <c r="Y69" s="133"/>
      <c r="Z69" s="131"/>
      <c r="AA69" s="132"/>
    </row>
    <row r="70" spans="21:29">
      <c r="U70" s="48"/>
      <c r="V70" s="123"/>
      <c r="W70" s="125"/>
      <c r="X70" s="121"/>
      <c r="Y70" s="129"/>
      <c r="Z70" s="131"/>
      <c r="AA70" s="132"/>
    </row>
    <row r="71" spans="21:29">
      <c r="U71" s="175" t="s">
        <v>57</v>
      </c>
      <c r="V71" s="207" t="str">
        <f>L23</f>
        <v>Pešková Anna</v>
      </c>
      <c r="W71" s="264"/>
      <c r="X71" s="121"/>
      <c r="Y71" s="121"/>
      <c r="Z71" s="131"/>
      <c r="AA71" s="132"/>
    </row>
    <row r="72" spans="21:29">
      <c r="U72" s="48"/>
      <c r="Z72" s="65"/>
      <c r="AA72" s="134"/>
    </row>
    <row r="73" spans="21:29">
      <c r="U73" s="48"/>
      <c r="Z73" s="65"/>
      <c r="AA73" s="134"/>
    </row>
    <row r="74" spans="21:29">
      <c r="U74" s="226" t="str">
        <f>V77</f>
        <v>Jahnová Vanessa</v>
      </c>
      <c r="V74" s="226"/>
      <c r="Y74" s="215" t="str">
        <f>X80</f>
        <v>Králová Natálie</v>
      </c>
      <c r="Z74" s="215"/>
      <c r="AA74" s="134"/>
      <c r="AB74" s="216" t="str">
        <f>Z86</f>
        <v>Drápalová Anna</v>
      </c>
      <c r="AC74" s="215"/>
    </row>
    <row r="75" spans="21:29">
      <c r="U75" s="217" t="s">
        <v>63</v>
      </c>
      <c r="V75" s="218"/>
      <c r="Y75" s="218" t="s">
        <v>67</v>
      </c>
      <c r="Z75" s="218"/>
      <c r="AA75" s="134"/>
      <c r="AB75" s="265" t="s">
        <v>122</v>
      </c>
      <c r="AC75" s="218"/>
    </row>
    <row r="76" spans="21:29">
      <c r="U76" s="48"/>
      <c r="Z76" s="65"/>
      <c r="AA76" s="134"/>
    </row>
    <row r="77" spans="21:29">
      <c r="U77" s="175" t="s">
        <v>21</v>
      </c>
      <c r="V77" s="205" t="str">
        <f>L5</f>
        <v>Jahnová Vanessa</v>
      </c>
      <c r="W77" s="205"/>
      <c r="X77" s="121"/>
      <c r="Y77" s="121"/>
      <c r="Z77" s="131"/>
      <c r="AA77" s="132"/>
    </row>
    <row r="78" spans="21:29">
      <c r="U78" s="48"/>
      <c r="V78" s="123"/>
      <c r="W78" s="124"/>
      <c r="X78" s="121"/>
      <c r="Y78" s="121"/>
      <c r="Z78" s="131"/>
      <c r="AA78" s="132"/>
    </row>
    <row r="79" spans="21:29">
      <c r="U79" s="48"/>
      <c r="V79" s="123"/>
      <c r="W79" s="125"/>
      <c r="X79" s="121"/>
      <c r="Y79" s="121"/>
      <c r="Z79" s="131"/>
      <c r="AA79" s="132"/>
    </row>
    <row r="80" spans="21:29">
      <c r="U80" s="48"/>
      <c r="V80" s="123"/>
      <c r="W80" s="72"/>
      <c r="X80" s="206" t="str">
        <f>V83</f>
        <v>Králová Natálie</v>
      </c>
      <c r="Y80" s="207"/>
      <c r="Z80" s="131"/>
      <c r="AA80" s="132"/>
    </row>
    <row r="81" spans="21:27">
      <c r="U81" s="48"/>
      <c r="V81" s="123"/>
      <c r="W81" s="125"/>
      <c r="X81" s="69"/>
      <c r="Y81" s="126"/>
      <c r="Z81" s="131"/>
      <c r="AA81" s="132"/>
    </row>
    <row r="82" spans="21:27">
      <c r="U82" s="48"/>
      <c r="V82" s="123"/>
      <c r="W82" s="125"/>
      <c r="X82" s="121"/>
      <c r="Y82" s="127"/>
      <c r="Z82" s="131"/>
      <c r="AA82" s="132"/>
    </row>
    <row r="83" spans="21:27">
      <c r="U83" s="175" t="s">
        <v>52</v>
      </c>
      <c r="V83" s="207" t="str">
        <f>L25</f>
        <v>Králová Natálie</v>
      </c>
      <c r="W83" s="264"/>
      <c r="X83" s="121"/>
      <c r="Y83" s="127"/>
      <c r="Z83" s="131"/>
      <c r="AA83" s="132"/>
    </row>
    <row r="84" spans="21:27">
      <c r="U84" s="48"/>
      <c r="V84" s="123"/>
      <c r="W84" s="128"/>
      <c r="X84" s="129"/>
      <c r="Y84" s="127"/>
      <c r="Z84" s="131"/>
      <c r="AA84" s="132"/>
    </row>
    <row r="85" spans="21:27">
      <c r="U85" s="48"/>
      <c r="V85" s="123"/>
      <c r="W85" s="130"/>
      <c r="X85" s="129"/>
      <c r="Y85" s="127"/>
      <c r="Z85" s="131"/>
      <c r="AA85" s="132"/>
    </row>
    <row r="86" spans="21:27">
      <c r="U86" s="214"/>
      <c r="V86" s="214"/>
      <c r="W86" s="230"/>
      <c r="X86" s="230"/>
      <c r="Y86" s="127"/>
      <c r="Z86" s="206" t="str">
        <f>X92</f>
        <v>Drápalová Anna</v>
      </c>
      <c r="AA86" s="264"/>
    </row>
    <row r="87" spans="21:27">
      <c r="U87" s="209"/>
      <c r="V87" s="209"/>
      <c r="W87" s="210"/>
      <c r="X87" s="210"/>
      <c r="Y87" s="127"/>
      <c r="Z87" s="228"/>
      <c r="AA87" s="229"/>
    </row>
    <row r="88" spans="21:27">
      <c r="U88" s="48"/>
      <c r="V88" s="123"/>
      <c r="W88" s="123"/>
      <c r="X88" s="121"/>
      <c r="Y88" s="127"/>
      <c r="Z88" s="122"/>
      <c r="AA88" s="122"/>
    </row>
    <row r="89" spans="21:27">
      <c r="U89" s="48"/>
      <c r="V89" s="207"/>
      <c r="W89" s="207"/>
      <c r="X89" s="121"/>
      <c r="Y89" s="127"/>
      <c r="Z89" s="122"/>
      <c r="AA89" s="122"/>
    </row>
    <row r="90" spans="21:27">
      <c r="U90" s="48"/>
      <c r="V90" s="123"/>
      <c r="W90" s="124"/>
      <c r="X90" s="121"/>
      <c r="Y90" s="127"/>
      <c r="Z90" s="122"/>
      <c r="AA90" s="122"/>
    </row>
    <row r="91" spans="21:27">
      <c r="U91" s="48"/>
      <c r="V91" s="123"/>
      <c r="W91" s="125"/>
      <c r="X91" s="121"/>
      <c r="Y91" s="127"/>
      <c r="Z91" s="122"/>
      <c r="AA91" s="122"/>
    </row>
    <row r="92" spans="21:27">
      <c r="U92" s="48"/>
      <c r="V92" s="123"/>
      <c r="W92" s="72" t="s">
        <v>59</v>
      </c>
      <c r="X92" s="206" t="str">
        <f>L16</f>
        <v>Drápalová Anna</v>
      </c>
      <c r="Y92" s="264"/>
      <c r="Z92" s="122"/>
      <c r="AA92" s="122"/>
    </row>
    <row r="93" spans="21:27">
      <c r="U93" s="48"/>
      <c r="V93" s="123"/>
      <c r="W93" s="125"/>
      <c r="X93" s="69"/>
      <c r="Y93" s="133"/>
      <c r="Z93" s="122"/>
      <c r="AA93" s="122"/>
    </row>
    <row r="94" spans="21:27">
      <c r="U94" s="48"/>
      <c r="V94" s="123"/>
      <c r="W94" s="125"/>
      <c r="X94" s="121"/>
      <c r="Y94" s="129"/>
      <c r="Z94" s="122"/>
      <c r="AA94" s="122"/>
    </row>
    <row r="95" spans="21:27">
      <c r="U95" s="48"/>
      <c r="V95" s="207"/>
      <c r="W95" s="264"/>
      <c r="X95" s="121"/>
      <c r="Y95" s="121"/>
      <c r="Z95" s="122"/>
      <c r="AA95" s="122"/>
    </row>
  </sheetData>
  <mergeCells count="73">
    <mergeCell ref="Z87:AA87"/>
    <mergeCell ref="V89:W89"/>
    <mergeCell ref="X92:Y92"/>
    <mergeCell ref="V95:W95"/>
    <mergeCell ref="V77:W77"/>
    <mergeCell ref="X80:Y80"/>
    <mergeCell ref="V83:W83"/>
    <mergeCell ref="U86:V86"/>
    <mergeCell ref="W86:X86"/>
    <mergeCell ref="U87:V87"/>
    <mergeCell ref="W87:X87"/>
    <mergeCell ref="Z86:AA86"/>
    <mergeCell ref="X68:Y68"/>
    <mergeCell ref="V71:W71"/>
    <mergeCell ref="Y74:Z74"/>
    <mergeCell ref="AB74:AC74"/>
    <mergeCell ref="Y75:Z75"/>
    <mergeCell ref="AB75:AC75"/>
    <mergeCell ref="U74:V74"/>
    <mergeCell ref="U75:V75"/>
    <mergeCell ref="V65:W65"/>
    <mergeCell ref="V40:W40"/>
    <mergeCell ref="X43:Y43"/>
    <mergeCell ref="V46:W46"/>
    <mergeCell ref="Y51:AA51"/>
    <mergeCell ref="V53:W53"/>
    <mergeCell ref="X56:Y56"/>
    <mergeCell ref="V59:W59"/>
    <mergeCell ref="W62:X62"/>
    <mergeCell ref="Z62:AA62"/>
    <mergeCell ref="W63:X63"/>
    <mergeCell ref="Z63:AA63"/>
    <mergeCell ref="V34:W34"/>
    <mergeCell ref="U37:V37"/>
    <mergeCell ref="W37:X37"/>
    <mergeCell ref="Z37:AA37"/>
    <mergeCell ref="U38:V38"/>
    <mergeCell ref="W38:X38"/>
    <mergeCell ref="Z38:AA38"/>
    <mergeCell ref="AB25:AC25"/>
    <mergeCell ref="Y26:Z26"/>
    <mergeCell ref="AB26:AC26"/>
    <mergeCell ref="V28:W28"/>
    <mergeCell ref="M30:O30"/>
    <mergeCell ref="M31:O31"/>
    <mergeCell ref="X31:Y31"/>
    <mergeCell ref="U26:V26"/>
    <mergeCell ref="X19:Y19"/>
    <mergeCell ref="M21:O21"/>
    <mergeCell ref="M22:O22"/>
    <mergeCell ref="V22:W22"/>
    <mergeCell ref="U25:V25"/>
    <mergeCell ref="Y25:Z25"/>
    <mergeCell ref="Z13:AA13"/>
    <mergeCell ref="U14:V14"/>
    <mergeCell ref="W14:X14"/>
    <mergeCell ref="Z14:AA14"/>
    <mergeCell ref="W15:X15"/>
    <mergeCell ref="V16:W16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Y2:AA2"/>
    <mergeCell ref="B3:D3"/>
    <mergeCell ref="E3:G3"/>
    <mergeCell ref="H3:J3"/>
    <mergeCell ref="M3:O3"/>
  </mergeCells>
  <conditionalFormatting sqref="V4 V10 V16 V22">
    <cfRule type="expression" dxfId="59" priority="23" stopIfTrue="1">
      <formula>OR(AND(V4&lt;&gt;"Bye",V5="Bye"),W4=$G$5)</formula>
    </cfRule>
    <cfRule type="expression" dxfId="58" priority="24" stopIfTrue="1">
      <formula>W5=$G$5</formula>
    </cfRule>
  </conditionalFormatting>
  <conditionalFormatting sqref="V5 V11 V17">
    <cfRule type="expression" dxfId="57" priority="21" stopIfTrue="1">
      <formula>OR(AND(V5&lt;&gt;"Bye",V4="Bye"),W5=$G$5)</formula>
    </cfRule>
    <cfRule type="expression" dxfId="56" priority="22" stopIfTrue="1">
      <formula>W4=$G$5</formula>
    </cfRule>
  </conditionalFormatting>
  <conditionalFormatting sqref="V28 V34 V40 V46">
    <cfRule type="expression" dxfId="55" priority="19" stopIfTrue="1">
      <formula>OR(AND(V28&lt;&gt;"Bye",V29="Bye"),W28=$G$5)</formula>
    </cfRule>
    <cfRule type="expression" dxfId="54" priority="20" stopIfTrue="1">
      <formula>W29=$G$5</formula>
    </cfRule>
  </conditionalFormatting>
  <conditionalFormatting sqref="V29 V35 V41">
    <cfRule type="expression" dxfId="53" priority="17" stopIfTrue="1">
      <formula>OR(AND(V29&lt;&gt;"Bye",V28="Bye"),W29=$G$5)</formula>
    </cfRule>
    <cfRule type="expression" dxfId="52" priority="18" stopIfTrue="1">
      <formula>W28=$G$5</formula>
    </cfRule>
  </conditionalFormatting>
  <conditionalFormatting sqref="V4 V10 V16 V22">
    <cfRule type="expression" dxfId="51" priority="15" stopIfTrue="1">
      <formula>OR(AND(V4&lt;&gt;"Bye",V5="Bye"),W4=$G$5)</formula>
    </cfRule>
    <cfRule type="expression" dxfId="50" priority="16" stopIfTrue="1">
      <formula>W5=$G$5</formula>
    </cfRule>
  </conditionalFormatting>
  <conditionalFormatting sqref="V5 V11 V17">
    <cfRule type="expression" dxfId="49" priority="13" stopIfTrue="1">
      <formula>OR(AND(V5&lt;&gt;"Bye",V4="Bye"),W5=$G$5)</formula>
    </cfRule>
    <cfRule type="expression" dxfId="48" priority="14" stopIfTrue="1">
      <formula>W4=$G$5</formula>
    </cfRule>
  </conditionalFormatting>
  <conditionalFormatting sqref="V28 V34 V40 V46">
    <cfRule type="expression" dxfId="47" priority="11" stopIfTrue="1">
      <formula>OR(AND(V28&lt;&gt;"Bye",V29="Bye"),W28=$G$5)</formula>
    </cfRule>
    <cfRule type="expression" dxfId="46" priority="12" stopIfTrue="1">
      <formula>W29=$G$5</formula>
    </cfRule>
  </conditionalFormatting>
  <conditionalFormatting sqref="V29 V35 V41">
    <cfRule type="expression" dxfId="45" priority="9" stopIfTrue="1">
      <formula>OR(AND(V29&lt;&gt;"Bye",V28="Bye"),W29=$G$5)</formula>
    </cfRule>
    <cfRule type="expression" dxfId="44" priority="10" stopIfTrue="1">
      <formula>W28=$G$5</formula>
    </cfRule>
  </conditionalFormatting>
  <conditionalFormatting sqref="V53 V59 V65 V71">
    <cfRule type="expression" dxfId="43" priority="7" stopIfTrue="1">
      <formula>OR(AND(V53&lt;&gt;"Bye",V54="Bye"),W53=$G$5)</formula>
    </cfRule>
    <cfRule type="expression" dxfId="42" priority="8" stopIfTrue="1">
      <formula>W54=$G$5</formula>
    </cfRule>
  </conditionalFormatting>
  <conditionalFormatting sqref="V54 V60 V66">
    <cfRule type="expression" dxfId="41" priority="5" stopIfTrue="1">
      <formula>OR(AND(V54&lt;&gt;"Bye",V53="Bye"),W54=$G$5)</formula>
    </cfRule>
    <cfRule type="expression" dxfId="40" priority="6" stopIfTrue="1">
      <formula>W53=$G$5</formula>
    </cfRule>
  </conditionalFormatting>
  <conditionalFormatting sqref="V77 V83 V89 V95">
    <cfRule type="expression" dxfId="39" priority="3" stopIfTrue="1">
      <formula>OR(AND(V77&lt;&gt;"Bye",V78="Bye"),W77=$G$5)</formula>
    </cfRule>
    <cfRule type="expression" dxfId="38" priority="4" stopIfTrue="1">
      <formula>W78=$G$5</formula>
    </cfRule>
  </conditionalFormatting>
  <conditionalFormatting sqref="V78 V84 V90">
    <cfRule type="expression" dxfId="37" priority="1" stopIfTrue="1">
      <formula>OR(AND(V78&lt;&gt;"Bye",V77="Bye"),W78=$G$5)</formula>
    </cfRule>
    <cfRule type="expression" dxfId="36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2"/>
  <sheetViews>
    <sheetView tabSelected="1" topLeftCell="B1" workbookViewId="0">
      <selection activeCell="A42" sqref="A1:A1048576"/>
    </sheetView>
  </sheetViews>
  <sheetFormatPr defaultColWidth="8.85546875" defaultRowHeight="15"/>
  <cols>
    <col min="1" max="1" width="0" style="64" hidden="1" customWidth="1"/>
    <col min="2" max="2" width="20.85546875" style="47" customWidth="1"/>
    <col min="3" max="3" width="1.7109375" style="47" customWidth="1"/>
    <col min="4" max="4" width="20.5703125" style="47" customWidth="1"/>
    <col min="5" max="5" width="5.5703125" style="47" customWidth="1"/>
    <col min="6" max="6" width="1.7109375" style="47" customWidth="1"/>
    <col min="7" max="7" width="5.5703125" style="47" customWidth="1"/>
    <col min="8" max="8" width="5.42578125" style="47" customWidth="1"/>
    <col min="9" max="9" width="1.7109375" style="47" customWidth="1"/>
    <col min="10" max="10" width="5.7109375" style="47" customWidth="1"/>
    <col min="11" max="11" width="8.85546875" style="47"/>
    <col min="12" max="12" width="20.7109375" style="47" customWidth="1"/>
    <col min="13" max="13" width="5.7109375" style="47" customWidth="1"/>
    <col min="14" max="14" width="1.7109375" style="47" customWidth="1"/>
    <col min="15" max="15" width="5.7109375" style="47" customWidth="1"/>
    <col min="16" max="16" width="3.7109375" style="47" customWidth="1"/>
    <col min="17" max="17" width="6.7109375" style="47" customWidth="1"/>
    <col min="18" max="18" width="6.42578125" style="47" hidden="1" customWidth="1"/>
    <col min="19" max="20" width="8.85546875" style="47"/>
    <col min="21" max="31" width="8.85546875" style="145"/>
    <col min="32" max="16384" width="8.85546875" style="47"/>
  </cols>
  <sheetData>
    <row r="1" spans="1:32" ht="21">
      <c r="A1" s="45"/>
      <c r="B1" s="199" t="s">
        <v>139</v>
      </c>
      <c r="C1" s="199"/>
      <c r="D1" s="199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U1" s="144"/>
    </row>
    <row r="2" spans="1:32">
      <c r="C2" s="64"/>
      <c r="E2" s="146"/>
      <c r="F2" s="146"/>
      <c r="G2" s="146"/>
      <c r="H2" s="146"/>
      <c r="I2" s="146"/>
      <c r="J2" s="146"/>
      <c r="K2" s="147"/>
      <c r="L2" s="60"/>
      <c r="M2" s="146"/>
      <c r="N2" s="146"/>
      <c r="O2" s="146"/>
      <c r="P2" s="146"/>
      <c r="Q2" s="146"/>
      <c r="R2" s="146"/>
      <c r="S2" s="146"/>
      <c r="U2" s="144"/>
    </row>
    <row r="3" spans="1:32">
      <c r="B3" s="200" t="s">
        <v>0</v>
      </c>
      <c r="C3" s="200"/>
      <c r="D3" s="200"/>
      <c r="E3" s="201" t="s">
        <v>1</v>
      </c>
      <c r="F3" s="201"/>
      <c r="G3" s="201"/>
      <c r="H3" s="201" t="s">
        <v>2</v>
      </c>
      <c r="I3" s="201"/>
      <c r="J3" s="201"/>
      <c r="K3" s="147"/>
      <c r="L3" s="53" t="s">
        <v>3</v>
      </c>
      <c r="M3" s="270"/>
      <c r="N3" s="270"/>
      <c r="O3" s="270"/>
      <c r="P3" s="146"/>
      <c r="Q3" s="146"/>
      <c r="R3" s="146"/>
      <c r="S3" s="146"/>
      <c r="U3" s="144"/>
      <c r="Y3" s="273" t="s">
        <v>140</v>
      </c>
      <c r="Z3" s="273"/>
      <c r="AA3" s="273"/>
    </row>
    <row r="4" spans="1:32">
      <c r="A4" s="148" t="s">
        <v>4</v>
      </c>
      <c r="B4" s="149" t="s">
        <v>5</v>
      </c>
      <c r="C4" s="148" t="s">
        <v>6</v>
      </c>
      <c r="D4" s="149" t="s">
        <v>7</v>
      </c>
      <c r="E4" s="82" t="s">
        <v>5</v>
      </c>
      <c r="F4" s="82" t="s">
        <v>8</v>
      </c>
      <c r="G4" s="82" t="s">
        <v>7</v>
      </c>
      <c r="H4" s="82" t="s">
        <v>5</v>
      </c>
      <c r="I4" s="82" t="s">
        <v>8</v>
      </c>
      <c r="J4" s="82" t="s">
        <v>7</v>
      </c>
      <c r="K4" s="147"/>
      <c r="L4" s="82" t="s">
        <v>9</v>
      </c>
      <c r="M4" s="266" t="s">
        <v>10</v>
      </c>
      <c r="N4" s="266"/>
      <c r="O4" s="266"/>
      <c r="P4" s="150" t="s">
        <v>11</v>
      </c>
      <c r="Q4" s="82" t="s">
        <v>12</v>
      </c>
      <c r="R4" s="82" t="s">
        <v>13</v>
      </c>
      <c r="S4" s="82" t="s">
        <v>4</v>
      </c>
      <c r="U4" s="151"/>
      <c r="V4" s="267"/>
      <c r="W4" s="267"/>
      <c r="X4" s="152"/>
      <c r="Y4" s="152"/>
      <c r="Z4" s="153"/>
      <c r="AA4" s="153"/>
      <c r="AF4" s="49"/>
    </row>
    <row r="5" spans="1:32">
      <c r="A5" s="64">
        <v>48</v>
      </c>
      <c r="B5" s="149" t="str">
        <f>L5</f>
        <v>Kováč Dominik</v>
      </c>
      <c r="C5" s="148" t="s">
        <v>6</v>
      </c>
      <c r="D5" s="149" t="str">
        <f>L8</f>
        <v>Malý Petr</v>
      </c>
      <c r="E5" s="82">
        <v>2</v>
      </c>
      <c r="F5" s="82" t="s">
        <v>8</v>
      </c>
      <c r="G5" s="82">
        <v>0</v>
      </c>
      <c r="H5" s="82">
        <v>30</v>
      </c>
      <c r="I5" s="82" t="s">
        <v>8</v>
      </c>
      <c r="J5" s="82">
        <v>17</v>
      </c>
      <c r="K5" s="147"/>
      <c r="L5" s="16" t="s">
        <v>161</v>
      </c>
      <c r="M5" s="82">
        <f>SUM(H5,H8,J10)</f>
        <v>90</v>
      </c>
      <c r="N5" s="146" t="s">
        <v>8</v>
      </c>
      <c r="O5" s="82">
        <f>SUM(J5,J8,H10)</f>
        <v>50</v>
      </c>
      <c r="P5" s="82">
        <f>M5-O5</f>
        <v>40</v>
      </c>
      <c r="Q5" s="82">
        <f>SUM(E5,E8,G10)</f>
        <v>6</v>
      </c>
      <c r="R5" s="82">
        <f>Q5+(P5/100)</f>
        <v>6.4</v>
      </c>
      <c r="S5" s="82">
        <f>RANK(R5,$R$5:$R$8,0)</f>
        <v>1</v>
      </c>
      <c r="U5" s="173"/>
      <c r="V5" s="152" t="s">
        <v>15</v>
      </c>
      <c r="W5" s="154"/>
      <c r="X5" s="152"/>
      <c r="Y5" s="152"/>
      <c r="Z5" s="153"/>
      <c r="AA5" s="153"/>
      <c r="AF5" s="49"/>
    </row>
    <row r="6" spans="1:32">
      <c r="A6" s="64">
        <v>49</v>
      </c>
      <c r="B6" s="149" t="str">
        <f>L6</f>
        <v>Huslík Martin</v>
      </c>
      <c r="C6" s="148" t="s">
        <v>6</v>
      </c>
      <c r="D6" s="149" t="str">
        <f>L7</f>
        <v>Čeřovský Jaromír</v>
      </c>
      <c r="E6" s="82">
        <v>2</v>
      </c>
      <c r="F6" s="82" t="s">
        <v>8</v>
      </c>
      <c r="G6" s="82">
        <v>0</v>
      </c>
      <c r="H6" s="82">
        <v>30</v>
      </c>
      <c r="I6" s="82" t="s">
        <v>8</v>
      </c>
      <c r="J6" s="82">
        <v>17</v>
      </c>
      <c r="K6" s="147"/>
      <c r="L6" s="16" t="s">
        <v>166</v>
      </c>
      <c r="M6" s="82">
        <f>SUM(H6,J8,H9)</f>
        <v>78</v>
      </c>
      <c r="N6" s="82" t="s">
        <v>8</v>
      </c>
      <c r="O6" s="82">
        <f>SUM(J6,H8,J9)</f>
        <v>68</v>
      </c>
      <c r="P6" s="82">
        <f t="shared" ref="P6:P8" si="0">M6-O6</f>
        <v>10</v>
      </c>
      <c r="Q6" s="82">
        <f>SUM(E6,G8,E9)</f>
        <v>3</v>
      </c>
      <c r="R6" s="82">
        <f t="shared" ref="R6:R8" si="1">Q6+(P6/100)</f>
        <v>3.1</v>
      </c>
      <c r="S6" s="82">
        <f t="shared" ref="S6:S8" si="2">RANK(R6,$R$5:$R$8,0)</f>
        <v>2</v>
      </c>
      <c r="U6" s="173"/>
      <c r="V6" s="152"/>
      <c r="W6" s="155"/>
      <c r="X6" s="152"/>
      <c r="Y6" s="152"/>
      <c r="Z6" s="153"/>
      <c r="AA6" s="153"/>
      <c r="AF6" s="49"/>
    </row>
    <row r="7" spans="1:32">
      <c r="A7" s="64">
        <v>94</v>
      </c>
      <c r="B7" s="149" t="str">
        <f>L8</f>
        <v>Malý Petr</v>
      </c>
      <c r="C7" s="148" t="s">
        <v>6</v>
      </c>
      <c r="D7" s="149" t="str">
        <f>L7</f>
        <v>Čeřovský Jaromír</v>
      </c>
      <c r="E7" s="82">
        <v>2</v>
      </c>
      <c r="F7" s="82" t="s">
        <v>8</v>
      </c>
      <c r="G7" s="82">
        <v>0</v>
      </c>
      <c r="H7" s="82">
        <v>30</v>
      </c>
      <c r="I7" s="82" t="s">
        <v>8</v>
      </c>
      <c r="J7" s="82">
        <v>16</v>
      </c>
      <c r="K7" s="147"/>
      <c r="L7" s="16" t="s">
        <v>171</v>
      </c>
      <c r="M7" s="82">
        <f>SUM(J6,J7,H10)</f>
        <v>44</v>
      </c>
      <c r="N7" s="82" t="s">
        <v>8</v>
      </c>
      <c r="O7" s="82">
        <f>SUM(H6,H7,J10)</f>
        <v>90</v>
      </c>
      <c r="P7" s="82">
        <f t="shared" si="0"/>
        <v>-46</v>
      </c>
      <c r="Q7" s="82">
        <f>SUM(G6,G7,E10)</f>
        <v>0</v>
      </c>
      <c r="R7" s="82">
        <f t="shared" si="1"/>
        <v>-0.46</v>
      </c>
      <c r="S7" s="82">
        <f t="shared" si="2"/>
        <v>4</v>
      </c>
      <c r="U7" s="173"/>
      <c r="V7" s="152"/>
      <c r="W7" s="173" t="s">
        <v>16</v>
      </c>
      <c r="X7" s="268" t="str">
        <f>L5</f>
        <v>Kováč Dominik</v>
      </c>
      <c r="Y7" s="267"/>
      <c r="Z7" s="153"/>
      <c r="AA7" s="153"/>
      <c r="AF7" s="49"/>
    </row>
    <row r="8" spans="1:32">
      <c r="A8" s="64">
        <v>95</v>
      </c>
      <c r="B8" s="149" t="str">
        <f>L5</f>
        <v>Kováč Dominik</v>
      </c>
      <c r="C8" s="148" t="s">
        <v>6</v>
      </c>
      <c r="D8" s="149" t="str">
        <f>L6</f>
        <v>Huslík Martin</v>
      </c>
      <c r="E8" s="82">
        <v>2</v>
      </c>
      <c r="F8" s="82" t="s">
        <v>8</v>
      </c>
      <c r="G8" s="82">
        <v>0</v>
      </c>
      <c r="H8" s="82">
        <v>30</v>
      </c>
      <c r="I8" s="82" t="s">
        <v>8</v>
      </c>
      <c r="J8" s="82">
        <v>22</v>
      </c>
      <c r="K8" s="147"/>
      <c r="L8" s="115" t="s">
        <v>176</v>
      </c>
      <c r="M8" s="82">
        <f>SUM(J5,H7,J9)</f>
        <v>68</v>
      </c>
      <c r="N8" s="82" t="s">
        <v>8</v>
      </c>
      <c r="O8" s="82">
        <f>SUM(H5,J7,H9)</f>
        <v>72</v>
      </c>
      <c r="P8" s="82">
        <f t="shared" si="0"/>
        <v>-4</v>
      </c>
      <c r="Q8" s="82">
        <f>SUM(G5,E7,G9)</f>
        <v>3</v>
      </c>
      <c r="R8" s="82">
        <f t="shared" si="1"/>
        <v>2.96</v>
      </c>
      <c r="S8" s="82">
        <f t="shared" si="2"/>
        <v>3</v>
      </c>
      <c r="U8" s="173"/>
      <c r="V8" s="152"/>
      <c r="W8" s="155"/>
      <c r="X8" s="156"/>
      <c r="Y8" s="154"/>
      <c r="Z8" s="153"/>
      <c r="AA8" s="153"/>
      <c r="AF8" s="49"/>
    </row>
    <row r="9" spans="1:32">
      <c r="A9" s="64">
        <v>139</v>
      </c>
      <c r="B9" s="149" t="str">
        <f>L6</f>
        <v>Huslík Martin</v>
      </c>
      <c r="C9" s="148" t="s">
        <v>6</v>
      </c>
      <c r="D9" s="149" t="str">
        <f>L8</f>
        <v>Malý Petr</v>
      </c>
      <c r="E9" s="82">
        <v>1</v>
      </c>
      <c r="F9" s="82" t="s">
        <v>8</v>
      </c>
      <c r="G9" s="82">
        <v>1</v>
      </c>
      <c r="H9" s="82">
        <v>26</v>
      </c>
      <c r="I9" s="82" t="s">
        <v>8</v>
      </c>
      <c r="J9" s="82">
        <v>21</v>
      </c>
      <c r="K9" s="147"/>
      <c r="L9" s="60"/>
      <c r="M9" s="73">
        <f>SUM(M5:M8)</f>
        <v>280</v>
      </c>
      <c r="N9" s="74">
        <f>M9-O9</f>
        <v>0</v>
      </c>
      <c r="O9" s="73">
        <f>SUM(O5:O8)</f>
        <v>280</v>
      </c>
      <c r="P9" s="146"/>
      <c r="Q9" s="146"/>
      <c r="R9" s="146"/>
      <c r="S9" s="146"/>
      <c r="U9" s="173"/>
      <c r="V9" s="152"/>
      <c r="W9" s="155"/>
      <c r="X9" s="152"/>
      <c r="Y9" s="155"/>
      <c r="Z9" s="153"/>
      <c r="AA9" s="153"/>
      <c r="AF9" s="49"/>
    </row>
    <row r="10" spans="1:32">
      <c r="A10" s="64">
        <v>140</v>
      </c>
      <c r="B10" s="149" t="str">
        <f>L7</f>
        <v>Čeřovský Jaromír</v>
      </c>
      <c r="C10" s="148" t="s">
        <v>6</v>
      </c>
      <c r="D10" s="149" t="str">
        <f>L5</f>
        <v>Kováč Dominik</v>
      </c>
      <c r="E10" s="82">
        <v>0</v>
      </c>
      <c r="F10" s="82" t="s">
        <v>8</v>
      </c>
      <c r="G10" s="82">
        <v>2</v>
      </c>
      <c r="H10" s="82">
        <v>11</v>
      </c>
      <c r="I10" s="82" t="s">
        <v>8</v>
      </c>
      <c r="J10" s="82">
        <v>30</v>
      </c>
      <c r="K10" s="147"/>
      <c r="L10" s="60"/>
      <c r="M10" s="146"/>
      <c r="N10" s="146"/>
      <c r="O10" s="146"/>
      <c r="P10" s="146"/>
      <c r="Q10" s="146"/>
      <c r="R10" s="146"/>
      <c r="S10" s="146"/>
      <c r="U10" s="173"/>
      <c r="V10" s="267"/>
      <c r="W10" s="269"/>
      <c r="X10" s="152"/>
      <c r="Y10" s="155"/>
      <c r="Z10" s="153"/>
      <c r="AA10" s="153"/>
      <c r="AF10" s="49"/>
    </row>
    <row r="11" spans="1:32">
      <c r="B11" s="149"/>
      <c r="C11" s="148"/>
      <c r="D11" s="149"/>
      <c r="E11" s="82"/>
      <c r="F11" s="82"/>
      <c r="G11" s="82"/>
      <c r="H11" s="82"/>
      <c r="I11" s="82"/>
      <c r="J11" s="82"/>
      <c r="K11" s="147"/>
      <c r="L11" s="60"/>
      <c r="M11" s="146"/>
      <c r="N11" s="146"/>
      <c r="O11" s="146"/>
      <c r="P11" s="146"/>
      <c r="Q11" s="146"/>
      <c r="R11" s="146"/>
      <c r="S11" s="146"/>
      <c r="U11" s="173"/>
      <c r="V11" s="152"/>
      <c r="W11" s="157"/>
      <c r="X11" s="158"/>
      <c r="Y11" s="155"/>
      <c r="Z11" s="153"/>
      <c r="AA11" s="153"/>
      <c r="AF11" s="49"/>
    </row>
    <row r="12" spans="1:32">
      <c r="B12" s="149"/>
      <c r="C12" s="148"/>
      <c r="D12" s="149"/>
      <c r="E12" s="82"/>
      <c r="F12" s="82"/>
      <c r="G12" s="82"/>
      <c r="H12" s="82"/>
      <c r="I12" s="82"/>
      <c r="J12" s="82"/>
      <c r="K12" s="147"/>
      <c r="L12" s="53" t="s">
        <v>40</v>
      </c>
      <c r="M12" s="270"/>
      <c r="N12" s="270"/>
      <c r="O12" s="270"/>
      <c r="P12" s="146"/>
      <c r="Q12" s="146"/>
      <c r="R12" s="146"/>
      <c r="S12" s="146"/>
      <c r="U12" s="173"/>
      <c r="V12" s="152"/>
      <c r="W12" s="158"/>
      <c r="X12" s="158"/>
      <c r="Y12" s="155"/>
      <c r="Z12" s="153"/>
      <c r="AA12" s="153"/>
      <c r="AF12" s="49"/>
    </row>
    <row r="13" spans="1:32">
      <c r="B13" s="149"/>
      <c r="C13" s="148"/>
      <c r="D13" s="149"/>
      <c r="E13" s="82"/>
      <c r="F13" s="82"/>
      <c r="G13" s="82"/>
      <c r="H13" s="82"/>
      <c r="I13" s="82"/>
      <c r="J13" s="82"/>
      <c r="K13" s="147"/>
      <c r="L13" s="82" t="s">
        <v>9</v>
      </c>
      <c r="M13" s="266" t="s">
        <v>10</v>
      </c>
      <c r="N13" s="266"/>
      <c r="O13" s="266"/>
      <c r="P13" s="150" t="s">
        <v>11</v>
      </c>
      <c r="Q13" s="82" t="s">
        <v>12</v>
      </c>
      <c r="R13" s="82" t="s">
        <v>13</v>
      </c>
      <c r="S13" s="82" t="s">
        <v>4</v>
      </c>
      <c r="U13" s="271"/>
      <c r="V13" s="271"/>
      <c r="W13" s="272"/>
      <c r="X13" s="272"/>
      <c r="Y13" s="158"/>
      <c r="Z13" s="276" t="str">
        <f>X7</f>
        <v>Kováč Dominik</v>
      </c>
      <c r="AA13" s="277"/>
      <c r="AF13" s="49"/>
    </row>
    <row r="14" spans="1:32">
      <c r="A14" s="64">
        <v>51</v>
      </c>
      <c r="B14" s="149" t="str">
        <f>L14</f>
        <v xml:space="preserve">Juřica Patrik </v>
      </c>
      <c r="C14" s="148" t="s">
        <v>6</v>
      </c>
      <c r="D14" s="149" t="str">
        <f>L17</f>
        <v>Tuháček Marek</v>
      </c>
      <c r="E14" s="82">
        <v>1</v>
      </c>
      <c r="F14" s="82" t="s">
        <v>8</v>
      </c>
      <c r="G14" s="82">
        <v>1</v>
      </c>
      <c r="H14" s="82">
        <v>25</v>
      </c>
      <c r="I14" s="82" t="s">
        <v>8</v>
      </c>
      <c r="J14" s="82">
        <v>28</v>
      </c>
      <c r="K14" s="147"/>
      <c r="L14" s="16" t="s">
        <v>162</v>
      </c>
      <c r="M14" s="82">
        <f>SUM(H14,H17,J19)</f>
        <v>78</v>
      </c>
      <c r="N14" s="146" t="s">
        <v>8</v>
      </c>
      <c r="O14" s="82">
        <f>SUM(J14,J17,H19)</f>
        <v>65</v>
      </c>
      <c r="P14" s="82">
        <f>M14-O14</f>
        <v>13</v>
      </c>
      <c r="Q14" s="82">
        <f>SUM(E14,E17,G19)</f>
        <v>3</v>
      </c>
      <c r="R14" s="82">
        <f>Q14+(P14/100)</f>
        <v>3.13</v>
      </c>
      <c r="S14" s="82">
        <f>RANK(R14,$R$14:$R$17,0)</f>
        <v>3</v>
      </c>
      <c r="U14" s="271"/>
      <c r="V14" s="271"/>
      <c r="W14" s="278"/>
      <c r="X14" s="278"/>
      <c r="Y14" s="155"/>
      <c r="Z14" s="279"/>
      <c r="AA14" s="280"/>
      <c r="AF14" s="49"/>
    </row>
    <row r="15" spans="1:32">
      <c r="A15" s="64">
        <v>52</v>
      </c>
      <c r="B15" s="149" t="str">
        <f>L15</f>
        <v>Jůza Petr</v>
      </c>
      <c r="C15" s="148" t="s">
        <v>6</v>
      </c>
      <c r="D15" s="149" t="str">
        <f>L16</f>
        <v>Kejř Jakub</v>
      </c>
      <c r="E15" s="82">
        <v>2</v>
      </c>
      <c r="F15" s="82" t="s">
        <v>8</v>
      </c>
      <c r="G15" s="82">
        <v>0</v>
      </c>
      <c r="H15" s="82">
        <v>30</v>
      </c>
      <c r="I15" s="82" t="s">
        <v>8</v>
      </c>
      <c r="J15" s="82">
        <v>6</v>
      </c>
      <c r="K15" s="147"/>
      <c r="L15" s="16" t="s">
        <v>167</v>
      </c>
      <c r="M15" s="82">
        <f>SUM(H15,J17,H18)</f>
        <v>82</v>
      </c>
      <c r="N15" s="82" t="s">
        <v>8</v>
      </c>
      <c r="O15" s="82">
        <f>SUM(J15,H17,J18)</f>
        <v>58</v>
      </c>
      <c r="P15" s="82">
        <f t="shared" ref="P15:P17" si="3">M15-O15</f>
        <v>24</v>
      </c>
      <c r="Q15" s="82">
        <f>SUM(E15,G17,E18)</f>
        <v>5</v>
      </c>
      <c r="R15" s="82">
        <f t="shared" ref="R15:R17" si="4">Q15+(P15/100)</f>
        <v>5.24</v>
      </c>
      <c r="S15" s="82">
        <f t="shared" ref="S15:S17" si="5">RANK(R15,$R$14:$R$17,0)</f>
        <v>1</v>
      </c>
      <c r="U15" s="173"/>
      <c r="V15" s="152"/>
      <c r="W15" s="152"/>
      <c r="X15" s="152"/>
      <c r="Y15" s="155"/>
      <c r="Z15" s="159"/>
      <c r="AA15" s="160"/>
      <c r="AF15" s="49"/>
    </row>
    <row r="16" spans="1:32">
      <c r="A16" s="64">
        <v>96</v>
      </c>
      <c r="B16" s="149" t="str">
        <f>L17</f>
        <v>Tuháček Marek</v>
      </c>
      <c r="C16" s="148" t="s">
        <v>6</v>
      </c>
      <c r="D16" s="149" t="str">
        <f>L16</f>
        <v>Kejř Jakub</v>
      </c>
      <c r="E16" s="82">
        <v>2</v>
      </c>
      <c r="F16" s="82" t="s">
        <v>8</v>
      </c>
      <c r="G16" s="82">
        <v>0</v>
      </c>
      <c r="H16" s="82">
        <v>30</v>
      </c>
      <c r="I16" s="82" t="s">
        <v>8</v>
      </c>
      <c r="J16" s="82">
        <v>14</v>
      </c>
      <c r="K16" s="147"/>
      <c r="L16" s="16" t="s">
        <v>170</v>
      </c>
      <c r="M16" s="82">
        <f>SUM(J15,J16,H19)</f>
        <v>27</v>
      </c>
      <c r="N16" s="82" t="s">
        <v>8</v>
      </c>
      <c r="O16" s="82">
        <f>SUM(H15,H16,J19)</f>
        <v>90</v>
      </c>
      <c r="P16" s="82">
        <f t="shared" si="3"/>
        <v>-63</v>
      </c>
      <c r="Q16" s="82">
        <f>SUM(G15,G16,E19)</f>
        <v>0</v>
      </c>
      <c r="R16" s="82">
        <f t="shared" si="4"/>
        <v>-0.63</v>
      </c>
      <c r="S16" s="82">
        <f t="shared" si="5"/>
        <v>4</v>
      </c>
      <c r="T16" s="84"/>
      <c r="U16" s="173" t="s">
        <v>45</v>
      </c>
      <c r="V16" s="267" t="str">
        <f>L17</f>
        <v>Tuháček Marek</v>
      </c>
      <c r="W16" s="267"/>
      <c r="X16" s="152"/>
      <c r="Y16" s="155"/>
      <c r="Z16" s="159"/>
      <c r="AA16" s="160"/>
      <c r="AF16" s="49"/>
    </row>
    <row r="17" spans="1:32">
      <c r="A17" s="64">
        <v>97</v>
      </c>
      <c r="B17" s="149" t="str">
        <f>L14</f>
        <v xml:space="preserve">Juřica Patrik </v>
      </c>
      <c r="C17" s="148" t="s">
        <v>6</v>
      </c>
      <c r="D17" s="149" t="str">
        <f>L15</f>
        <v>Jůza Petr</v>
      </c>
      <c r="E17" s="82">
        <v>0</v>
      </c>
      <c r="F17" s="82" t="s">
        <v>8</v>
      </c>
      <c r="G17" s="82">
        <v>2</v>
      </c>
      <c r="H17" s="82">
        <v>23</v>
      </c>
      <c r="I17" s="82" t="s">
        <v>8</v>
      </c>
      <c r="J17" s="82">
        <v>30</v>
      </c>
      <c r="K17" s="147"/>
      <c r="L17" s="16" t="s">
        <v>142</v>
      </c>
      <c r="M17" s="82">
        <f>SUM(J14,H16,J18)</f>
        <v>87</v>
      </c>
      <c r="N17" s="82" t="s">
        <v>8</v>
      </c>
      <c r="O17" s="82">
        <f>SUM(H14,J16,H18)</f>
        <v>61</v>
      </c>
      <c r="P17" s="82">
        <f t="shared" si="3"/>
        <v>26</v>
      </c>
      <c r="Q17" s="82">
        <f>SUM(G14,E16,G18)</f>
        <v>4</v>
      </c>
      <c r="R17" s="82">
        <f t="shared" si="4"/>
        <v>4.26</v>
      </c>
      <c r="S17" s="82">
        <f t="shared" si="5"/>
        <v>2</v>
      </c>
      <c r="T17" s="49"/>
      <c r="U17" s="173"/>
      <c r="V17" s="152"/>
      <c r="W17" s="154"/>
      <c r="X17" s="152"/>
      <c r="Y17" s="155"/>
      <c r="Z17" s="159"/>
      <c r="AA17" s="160"/>
      <c r="AF17" s="49"/>
    </row>
    <row r="18" spans="1:32">
      <c r="A18" s="64">
        <v>141</v>
      </c>
      <c r="B18" s="149" t="str">
        <f>L15</f>
        <v>Jůza Petr</v>
      </c>
      <c r="C18" s="148" t="s">
        <v>6</v>
      </c>
      <c r="D18" s="149" t="str">
        <f>L17</f>
        <v>Tuháček Marek</v>
      </c>
      <c r="E18" s="82">
        <v>1</v>
      </c>
      <c r="F18" s="82" t="s">
        <v>8</v>
      </c>
      <c r="G18" s="82">
        <v>1</v>
      </c>
      <c r="H18" s="82">
        <v>22</v>
      </c>
      <c r="I18" s="82" t="s">
        <v>8</v>
      </c>
      <c r="J18" s="82">
        <v>29</v>
      </c>
      <c r="K18" s="147"/>
      <c r="L18" s="60"/>
      <c r="M18" s="73">
        <f>SUM(M14:M17)</f>
        <v>274</v>
      </c>
      <c r="N18" s="74">
        <f>M18-O18</f>
        <v>0</v>
      </c>
      <c r="O18" s="73">
        <f>SUM(O14:O17)</f>
        <v>274</v>
      </c>
      <c r="P18" s="146"/>
      <c r="Q18" s="146"/>
      <c r="R18" s="146"/>
      <c r="S18" s="146"/>
      <c r="U18" s="173"/>
      <c r="V18" s="152"/>
      <c r="W18" s="155"/>
      <c r="X18" s="152"/>
      <c r="Y18" s="155"/>
      <c r="Z18" s="159"/>
      <c r="AA18" s="160"/>
      <c r="AF18" s="49"/>
    </row>
    <row r="19" spans="1:32">
      <c r="A19" s="64">
        <v>142</v>
      </c>
      <c r="B19" s="149" t="str">
        <f>L16</f>
        <v>Kejř Jakub</v>
      </c>
      <c r="C19" s="148" t="s">
        <v>6</v>
      </c>
      <c r="D19" s="149" t="str">
        <f>L14</f>
        <v xml:space="preserve">Juřica Patrik </v>
      </c>
      <c r="E19" s="82">
        <v>0</v>
      </c>
      <c r="F19" s="82" t="s">
        <v>8</v>
      </c>
      <c r="G19" s="82">
        <v>2</v>
      </c>
      <c r="H19" s="82">
        <v>7</v>
      </c>
      <c r="I19" s="82" t="s">
        <v>8</v>
      </c>
      <c r="J19" s="82">
        <v>30</v>
      </c>
      <c r="K19" s="147"/>
      <c r="L19" s="60"/>
      <c r="M19" s="146"/>
      <c r="N19" s="146"/>
      <c r="O19" s="146"/>
      <c r="P19" s="146"/>
      <c r="Q19" s="146"/>
      <c r="R19" s="146"/>
      <c r="S19" s="146"/>
      <c r="U19" s="173"/>
      <c r="V19" s="152"/>
      <c r="W19" s="155"/>
      <c r="X19" s="276" t="str">
        <f>V16</f>
        <v>Tuháček Marek</v>
      </c>
      <c r="Y19" s="281"/>
      <c r="Z19" s="159"/>
      <c r="AA19" s="160"/>
      <c r="AF19" s="49"/>
    </row>
    <row r="20" spans="1:32">
      <c r="B20" s="149"/>
      <c r="C20" s="148"/>
      <c r="D20" s="149"/>
      <c r="E20" s="82"/>
      <c r="F20" s="82"/>
      <c r="G20" s="82"/>
      <c r="H20" s="82"/>
      <c r="I20" s="82"/>
      <c r="J20" s="82"/>
      <c r="K20" s="147"/>
      <c r="L20" s="60"/>
      <c r="M20" s="146"/>
      <c r="N20" s="146"/>
      <c r="O20" s="146"/>
      <c r="P20" s="146"/>
      <c r="Q20" s="146"/>
      <c r="R20" s="146"/>
      <c r="S20" s="146"/>
      <c r="U20" s="173"/>
      <c r="V20" s="152"/>
      <c r="W20" s="155"/>
      <c r="X20" s="156"/>
      <c r="Y20" s="157"/>
      <c r="Z20" s="159"/>
      <c r="AA20" s="160"/>
      <c r="AF20" s="49"/>
    </row>
    <row r="21" spans="1:32">
      <c r="B21" s="149"/>
      <c r="C21" s="148"/>
      <c r="D21" s="149"/>
      <c r="E21" s="82"/>
      <c r="F21" s="82"/>
      <c r="G21" s="82"/>
      <c r="H21" s="82"/>
      <c r="I21" s="82"/>
      <c r="J21" s="82"/>
      <c r="K21" s="147"/>
      <c r="L21" s="60"/>
      <c r="M21" s="146"/>
      <c r="N21" s="146"/>
      <c r="O21" s="146"/>
      <c r="P21" s="146"/>
      <c r="Q21" s="146"/>
      <c r="R21" s="146"/>
      <c r="S21" s="146"/>
      <c r="U21" s="173"/>
      <c r="V21" s="152"/>
      <c r="W21" s="155"/>
      <c r="X21" s="152"/>
      <c r="Y21" s="158"/>
      <c r="Z21" s="159"/>
      <c r="AA21" s="160"/>
      <c r="AF21" s="49"/>
    </row>
    <row r="22" spans="1:32">
      <c r="B22" s="149"/>
      <c r="C22" s="148"/>
      <c r="D22" s="149"/>
      <c r="E22" s="82"/>
      <c r="F22" s="82"/>
      <c r="G22" s="82"/>
      <c r="H22" s="82"/>
      <c r="I22" s="82"/>
      <c r="J22" s="82"/>
      <c r="K22" s="147"/>
      <c r="L22" s="53" t="s">
        <v>42</v>
      </c>
      <c r="M22" s="270"/>
      <c r="N22" s="270"/>
      <c r="O22" s="270"/>
      <c r="P22" s="146"/>
      <c r="Q22" s="146"/>
      <c r="R22" s="146"/>
      <c r="S22" s="146"/>
      <c r="U22" s="173" t="s">
        <v>41</v>
      </c>
      <c r="V22" s="267" t="str">
        <f>L27</f>
        <v>Palkoci Andrej</v>
      </c>
      <c r="W22" s="269"/>
      <c r="X22" s="152"/>
      <c r="Y22" s="152"/>
      <c r="Z22" s="159"/>
      <c r="AA22" s="160"/>
      <c r="AF22" s="49"/>
    </row>
    <row r="23" spans="1:32">
      <c r="B23" s="149"/>
      <c r="C23" s="148"/>
      <c r="D23" s="149"/>
      <c r="E23" s="82"/>
      <c r="F23" s="82"/>
      <c r="G23" s="82"/>
      <c r="H23" s="82"/>
      <c r="I23" s="82"/>
      <c r="J23" s="82"/>
      <c r="K23" s="147"/>
      <c r="L23" s="82" t="s">
        <v>9</v>
      </c>
      <c r="M23" s="266" t="s">
        <v>10</v>
      </c>
      <c r="N23" s="266"/>
      <c r="O23" s="266"/>
      <c r="P23" s="150" t="s">
        <v>11</v>
      </c>
      <c r="Q23" s="82" t="s">
        <v>12</v>
      </c>
      <c r="R23" s="82" t="s">
        <v>13</v>
      </c>
      <c r="S23" s="82" t="s">
        <v>4</v>
      </c>
      <c r="U23" s="173"/>
      <c r="Z23" s="161"/>
      <c r="AA23" s="162"/>
      <c r="AF23" s="49"/>
    </row>
    <row r="24" spans="1:32">
      <c r="A24" s="64">
        <v>53</v>
      </c>
      <c r="B24" s="149" t="str">
        <f>L24</f>
        <v>Kočárník Jan</v>
      </c>
      <c r="C24" s="148" t="s">
        <v>6</v>
      </c>
      <c r="D24" s="149" t="str">
        <f>L27</f>
        <v>Palkoci Andrej</v>
      </c>
      <c r="E24" s="82">
        <v>0</v>
      </c>
      <c r="F24" s="82" t="s">
        <v>8</v>
      </c>
      <c r="G24" s="82">
        <v>2</v>
      </c>
      <c r="H24" s="82">
        <v>23</v>
      </c>
      <c r="I24" s="82" t="s">
        <v>8</v>
      </c>
      <c r="J24" s="82">
        <v>30</v>
      </c>
      <c r="K24" s="147"/>
      <c r="L24" s="16" t="s">
        <v>163</v>
      </c>
      <c r="M24" s="82">
        <f>SUM(H24,H27,J29)</f>
        <v>69</v>
      </c>
      <c r="N24" s="146" t="s">
        <v>8</v>
      </c>
      <c r="O24" s="82">
        <f>SUM(J24,J27,H29)</f>
        <v>89</v>
      </c>
      <c r="P24" s="82">
        <f>M24-O24</f>
        <v>-20</v>
      </c>
      <c r="Q24" s="82">
        <f>SUM(E24,E27,G29)</f>
        <v>1</v>
      </c>
      <c r="R24" s="82">
        <f>Q24+(P24/100)</f>
        <v>0.8</v>
      </c>
      <c r="S24" s="82">
        <f>RANK(R24,$R$24:$R$27,0)</f>
        <v>4</v>
      </c>
      <c r="U24" s="173"/>
      <c r="Z24" s="161"/>
      <c r="AA24" s="162"/>
      <c r="AF24" s="49"/>
    </row>
    <row r="25" spans="1:32">
      <c r="A25" s="64">
        <v>54</v>
      </c>
      <c r="B25" s="149" t="str">
        <f>L25</f>
        <v>Herzán Jakub</v>
      </c>
      <c r="C25" s="148" t="s">
        <v>6</v>
      </c>
      <c r="D25" s="149" t="str">
        <f>L26</f>
        <v>Musil Martin</v>
      </c>
      <c r="E25" s="82">
        <v>1</v>
      </c>
      <c r="F25" s="82" t="s">
        <v>8</v>
      </c>
      <c r="G25" s="82">
        <v>1</v>
      </c>
      <c r="H25" s="82">
        <v>29</v>
      </c>
      <c r="I25" s="82" t="s">
        <v>8</v>
      </c>
      <c r="J25" s="82">
        <v>29</v>
      </c>
      <c r="K25" s="147"/>
      <c r="L25" s="16" t="s">
        <v>165</v>
      </c>
      <c r="M25" s="82">
        <f>SUM(H25,J27,H28)</f>
        <v>89</v>
      </c>
      <c r="N25" s="82" t="s">
        <v>8</v>
      </c>
      <c r="O25" s="82">
        <f>SUM(J25,H27,J28)</f>
        <v>63</v>
      </c>
      <c r="P25" s="82">
        <f t="shared" ref="P25:P27" si="6">M25-O25</f>
        <v>26</v>
      </c>
      <c r="Q25" s="82">
        <f>SUM(E25,G27,E28)</f>
        <v>5</v>
      </c>
      <c r="R25" s="82">
        <f t="shared" ref="R25:R27" si="7">Q25+(P25/100)</f>
        <v>5.26</v>
      </c>
      <c r="S25" s="82">
        <f t="shared" ref="S25:S27" si="8">RANK(R25,$R$24:$R$27,0)</f>
        <v>1</v>
      </c>
      <c r="U25" s="274" t="str">
        <f>V22</f>
        <v>Palkoci Andrej</v>
      </c>
      <c r="V25" s="274"/>
      <c r="Y25" s="274" t="str">
        <f>X19</f>
        <v>Tuháček Marek</v>
      </c>
      <c r="Z25" s="274"/>
      <c r="AA25" s="162"/>
      <c r="AB25" s="275" t="str">
        <f>Z37</f>
        <v>Streharski Viktor</v>
      </c>
      <c r="AC25" s="274"/>
      <c r="AF25" s="49"/>
    </row>
    <row r="26" spans="1:32">
      <c r="A26" s="64">
        <v>98</v>
      </c>
      <c r="B26" s="149" t="str">
        <f>L27</f>
        <v>Palkoci Andrej</v>
      </c>
      <c r="C26" s="148" t="s">
        <v>6</v>
      </c>
      <c r="D26" s="149" t="str">
        <f>L26</f>
        <v>Musil Martin</v>
      </c>
      <c r="E26" s="82">
        <v>2</v>
      </c>
      <c r="F26" s="82" t="s">
        <v>8</v>
      </c>
      <c r="G26" s="82">
        <v>0</v>
      </c>
      <c r="H26" s="82">
        <v>30</v>
      </c>
      <c r="I26" s="82" t="s">
        <v>8</v>
      </c>
      <c r="J26" s="82">
        <v>22</v>
      </c>
      <c r="K26" s="147"/>
      <c r="L26" s="16" t="s">
        <v>141</v>
      </c>
      <c r="M26" s="82">
        <f>SUM(J25,J26,H29)</f>
        <v>80</v>
      </c>
      <c r="N26" s="82" t="s">
        <v>8</v>
      </c>
      <c r="O26" s="82">
        <f>SUM(H25,H26,J29)</f>
        <v>88</v>
      </c>
      <c r="P26" s="82">
        <f t="shared" si="6"/>
        <v>-8</v>
      </c>
      <c r="Q26" s="82">
        <f>SUM(G25,G26,E29)</f>
        <v>2</v>
      </c>
      <c r="R26" s="82">
        <f t="shared" si="7"/>
        <v>1.92</v>
      </c>
      <c r="S26" s="82">
        <f t="shared" si="8"/>
        <v>3</v>
      </c>
      <c r="U26" s="283" t="s">
        <v>144</v>
      </c>
      <c r="V26" s="283"/>
      <c r="Y26" s="283" t="s">
        <v>66</v>
      </c>
      <c r="Z26" s="283"/>
      <c r="AA26" s="162"/>
      <c r="AC26" s="163"/>
      <c r="AF26" s="49"/>
    </row>
    <row r="27" spans="1:32">
      <c r="A27" s="64">
        <v>99</v>
      </c>
      <c r="B27" s="149" t="str">
        <f>L24</f>
        <v>Kočárník Jan</v>
      </c>
      <c r="C27" s="148" t="s">
        <v>6</v>
      </c>
      <c r="D27" s="149" t="str">
        <f>L25</f>
        <v>Herzán Jakub</v>
      </c>
      <c r="E27" s="82">
        <v>0</v>
      </c>
      <c r="F27" s="82" t="s">
        <v>8</v>
      </c>
      <c r="G27" s="82">
        <v>2</v>
      </c>
      <c r="H27" s="82">
        <v>17</v>
      </c>
      <c r="I27" s="82" t="s">
        <v>8</v>
      </c>
      <c r="J27" s="82">
        <v>30</v>
      </c>
      <c r="K27" s="147"/>
      <c r="L27" s="16" t="s">
        <v>172</v>
      </c>
      <c r="M27" s="82">
        <f>SUM(J24,H26,J28)</f>
        <v>77</v>
      </c>
      <c r="N27" s="82" t="s">
        <v>8</v>
      </c>
      <c r="O27" s="82">
        <f>SUM(H24,J26,H28)</f>
        <v>75</v>
      </c>
      <c r="P27" s="82">
        <f t="shared" si="6"/>
        <v>2</v>
      </c>
      <c r="Q27" s="82">
        <f>SUM(G24,E26,G28)</f>
        <v>4</v>
      </c>
      <c r="R27" s="82">
        <f t="shared" si="7"/>
        <v>4.0199999999999996</v>
      </c>
      <c r="S27" s="82">
        <f t="shared" si="8"/>
        <v>2</v>
      </c>
      <c r="U27" s="173"/>
      <c r="Z27" s="161"/>
      <c r="AA27" s="162"/>
      <c r="AC27" s="162"/>
      <c r="AF27" s="49"/>
    </row>
    <row r="28" spans="1:32">
      <c r="A28" s="64">
        <v>143</v>
      </c>
      <c r="B28" s="149" t="str">
        <f>L25</f>
        <v>Herzán Jakub</v>
      </c>
      <c r="C28" s="148" t="s">
        <v>6</v>
      </c>
      <c r="D28" s="149" t="str">
        <f>L27</f>
        <v>Palkoci Andrej</v>
      </c>
      <c r="E28" s="82">
        <v>2</v>
      </c>
      <c r="F28" s="82" t="s">
        <v>8</v>
      </c>
      <c r="G28" s="82">
        <v>0</v>
      </c>
      <c r="H28" s="82">
        <v>30</v>
      </c>
      <c r="I28" s="82" t="s">
        <v>8</v>
      </c>
      <c r="J28" s="82">
        <v>17</v>
      </c>
      <c r="K28" s="147"/>
      <c r="L28" s="60"/>
      <c r="M28" s="73">
        <f>SUM(M24:M27)</f>
        <v>315</v>
      </c>
      <c r="N28" s="74">
        <f>M28-O28</f>
        <v>0</v>
      </c>
      <c r="O28" s="73">
        <f>SUM(O24:O27)</f>
        <v>315</v>
      </c>
      <c r="P28" s="146"/>
      <c r="Q28" s="146"/>
      <c r="R28" s="146"/>
      <c r="S28" s="146"/>
      <c r="U28" s="173" t="s">
        <v>145</v>
      </c>
      <c r="V28" s="267" t="str">
        <f>L54</f>
        <v>Zemanovič Ladislav</v>
      </c>
      <c r="W28" s="267"/>
      <c r="X28" s="152"/>
      <c r="Y28" s="152"/>
      <c r="Z28" s="159"/>
      <c r="AA28" s="160"/>
      <c r="AC28" s="162"/>
      <c r="AF28" s="49"/>
    </row>
    <row r="29" spans="1:32">
      <c r="A29" s="64">
        <v>144</v>
      </c>
      <c r="B29" s="149" t="str">
        <f>L26</f>
        <v>Musil Martin</v>
      </c>
      <c r="C29" s="148" t="s">
        <v>6</v>
      </c>
      <c r="D29" s="149" t="str">
        <f>L24</f>
        <v>Kočárník Jan</v>
      </c>
      <c r="E29" s="82">
        <v>1</v>
      </c>
      <c r="F29" s="82" t="s">
        <v>8</v>
      </c>
      <c r="G29" s="82">
        <v>1</v>
      </c>
      <c r="H29" s="82">
        <v>29</v>
      </c>
      <c r="I29" s="82" t="s">
        <v>8</v>
      </c>
      <c r="J29" s="82">
        <v>29</v>
      </c>
      <c r="K29" s="147"/>
      <c r="L29" s="60"/>
      <c r="M29" s="146"/>
      <c r="N29" s="146"/>
      <c r="O29" s="146"/>
      <c r="P29" s="146"/>
      <c r="Q29" s="146"/>
      <c r="R29" s="146"/>
      <c r="S29" s="146"/>
      <c r="U29" s="173"/>
      <c r="V29" s="152"/>
      <c r="W29" s="154"/>
      <c r="X29" s="152"/>
      <c r="Y29" s="152"/>
      <c r="Z29" s="159"/>
      <c r="AA29" s="160"/>
      <c r="AC29" s="162"/>
      <c r="AF29" s="49"/>
    </row>
    <row r="30" spans="1:32">
      <c r="B30" s="149"/>
      <c r="C30" s="148"/>
      <c r="D30" s="149"/>
      <c r="E30" s="82"/>
      <c r="F30" s="82"/>
      <c r="G30" s="82"/>
      <c r="H30" s="82"/>
      <c r="I30" s="82"/>
      <c r="J30" s="82"/>
      <c r="K30" s="147"/>
      <c r="L30" s="60"/>
      <c r="M30" s="146"/>
      <c r="N30" s="146"/>
      <c r="O30" s="146"/>
      <c r="P30" s="146"/>
      <c r="Q30" s="146"/>
      <c r="R30" s="146"/>
      <c r="S30" s="146"/>
      <c r="U30" s="173"/>
      <c r="V30" s="152"/>
      <c r="W30" s="155"/>
      <c r="X30" s="152"/>
      <c r="Y30" s="152"/>
      <c r="Z30" s="159"/>
      <c r="AA30" s="160"/>
      <c r="AC30" s="162"/>
      <c r="AF30" s="49"/>
    </row>
    <row r="31" spans="1:32">
      <c r="B31" s="149"/>
      <c r="C31" s="148"/>
      <c r="D31" s="149"/>
      <c r="E31" s="82"/>
      <c r="F31" s="82"/>
      <c r="G31" s="82"/>
      <c r="H31" s="82"/>
      <c r="I31" s="82"/>
      <c r="J31" s="82"/>
      <c r="K31" s="147"/>
      <c r="L31" s="60"/>
      <c r="M31" s="146"/>
      <c r="N31" s="146"/>
      <c r="O31" s="146"/>
      <c r="P31" s="146"/>
      <c r="Q31" s="146"/>
      <c r="R31" s="146"/>
      <c r="S31" s="146"/>
      <c r="U31" s="173"/>
      <c r="V31" s="152"/>
      <c r="W31" s="155"/>
      <c r="X31" s="268" t="str">
        <f>V34</f>
        <v>Pecka Matyáš</v>
      </c>
      <c r="Y31" s="267"/>
      <c r="Z31" s="159"/>
      <c r="AA31" s="160"/>
      <c r="AC31" s="162"/>
      <c r="AF31" s="49"/>
    </row>
    <row r="32" spans="1:32">
      <c r="B32" s="149"/>
      <c r="C32" s="148"/>
      <c r="D32" s="149"/>
      <c r="E32" s="82"/>
      <c r="F32" s="82"/>
      <c r="G32" s="82"/>
      <c r="H32" s="82"/>
      <c r="I32" s="82"/>
      <c r="J32" s="82"/>
      <c r="K32" s="147"/>
      <c r="L32" s="53" t="s">
        <v>46</v>
      </c>
      <c r="M32" s="270"/>
      <c r="N32" s="270"/>
      <c r="O32" s="270"/>
      <c r="P32" s="146"/>
      <c r="Q32" s="146"/>
      <c r="R32" s="146"/>
      <c r="S32" s="146"/>
      <c r="U32" s="173"/>
      <c r="V32" s="152"/>
      <c r="W32" s="155"/>
      <c r="X32" s="156"/>
      <c r="Y32" s="154"/>
      <c r="Z32" s="159"/>
      <c r="AA32" s="160"/>
      <c r="AC32" s="162"/>
      <c r="AF32" s="49"/>
    </row>
    <row r="33" spans="1:32">
      <c r="B33" s="149"/>
      <c r="C33" s="148"/>
      <c r="D33" s="149"/>
      <c r="E33" s="82"/>
      <c r="F33" s="82"/>
      <c r="G33" s="82"/>
      <c r="H33" s="82"/>
      <c r="I33" s="82"/>
      <c r="J33" s="82"/>
      <c r="K33" s="147"/>
      <c r="L33" s="82" t="s">
        <v>9</v>
      </c>
      <c r="M33" s="266" t="s">
        <v>10</v>
      </c>
      <c r="N33" s="266"/>
      <c r="O33" s="266"/>
      <c r="P33" s="150" t="s">
        <v>11</v>
      </c>
      <c r="Q33" s="82" t="s">
        <v>12</v>
      </c>
      <c r="R33" s="82" t="s">
        <v>13</v>
      </c>
      <c r="S33" s="82" t="s">
        <v>4</v>
      </c>
      <c r="U33" s="173"/>
      <c r="V33" s="152"/>
      <c r="W33" s="155"/>
      <c r="X33" s="152"/>
      <c r="Y33" s="155"/>
      <c r="Z33" s="159"/>
      <c r="AA33" s="160"/>
      <c r="AC33" s="162"/>
      <c r="AF33" s="49"/>
    </row>
    <row r="34" spans="1:32">
      <c r="A34" s="64">
        <v>55</v>
      </c>
      <c r="B34" s="149" t="str">
        <f>L34</f>
        <v>Kozák Jan</v>
      </c>
      <c r="C34" s="148" t="s">
        <v>6</v>
      </c>
      <c r="D34" s="149" t="str">
        <f>L37</f>
        <v>Streharski Viktor</v>
      </c>
      <c r="E34" s="82">
        <v>1</v>
      </c>
      <c r="F34" s="82" t="s">
        <v>8</v>
      </c>
      <c r="G34" s="82">
        <v>1</v>
      </c>
      <c r="H34" s="82">
        <v>24</v>
      </c>
      <c r="I34" s="82" t="s">
        <v>8</v>
      </c>
      <c r="J34" s="82">
        <v>28</v>
      </c>
      <c r="K34" s="147"/>
      <c r="L34" s="16" t="s">
        <v>148</v>
      </c>
      <c r="M34" s="82">
        <f>SUM(H34,H37,J39)</f>
        <v>77</v>
      </c>
      <c r="N34" s="146" t="s">
        <v>8</v>
      </c>
      <c r="O34" s="82">
        <f>SUM(J34,J37,H39)</f>
        <v>61</v>
      </c>
      <c r="P34" s="82">
        <f>M34-O34</f>
        <v>16</v>
      </c>
      <c r="Q34" s="82">
        <f>SUM(E34,E37,G39)</f>
        <v>4</v>
      </c>
      <c r="R34" s="82">
        <f>Q34+(P34/100)</f>
        <v>4.16</v>
      </c>
      <c r="S34" s="82">
        <f>RANK(R34,$R$34:$R$37,0)</f>
        <v>2</v>
      </c>
      <c r="U34" s="173" t="s">
        <v>146</v>
      </c>
      <c r="V34" s="267" t="str">
        <f>L46</f>
        <v>Pecka Matyáš</v>
      </c>
      <c r="W34" s="269"/>
      <c r="X34" s="152"/>
      <c r="Y34" s="155"/>
      <c r="Z34" s="159"/>
      <c r="AA34" s="160"/>
      <c r="AC34" s="162"/>
      <c r="AF34" s="49"/>
    </row>
    <row r="35" spans="1:32">
      <c r="A35" s="64">
        <v>56</v>
      </c>
      <c r="B35" s="149" t="str">
        <f>L35</f>
        <v>Bílek Kryštof</v>
      </c>
      <c r="C35" s="148" t="s">
        <v>6</v>
      </c>
      <c r="D35" s="149" t="str">
        <f>L36</f>
        <v>Kšír Matyáš</v>
      </c>
      <c r="E35" s="82">
        <v>0</v>
      </c>
      <c r="F35" s="82" t="s">
        <v>8</v>
      </c>
      <c r="G35" s="82">
        <v>2</v>
      </c>
      <c r="H35" s="82">
        <v>17</v>
      </c>
      <c r="I35" s="82" t="s">
        <v>8</v>
      </c>
      <c r="J35" s="82">
        <v>30</v>
      </c>
      <c r="K35" s="147"/>
      <c r="L35" s="16" t="s">
        <v>149</v>
      </c>
      <c r="M35" s="82">
        <f>SUM(H35,J37,H38)</f>
        <v>29</v>
      </c>
      <c r="N35" s="82" t="s">
        <v>8</v>
      </c>
      <c r="O35" s="82">
        <f>SUM(J35,H37,J38)</f>
        <v>90</v>
      </c>
      <c r="P35" s="82">
        <f t="shared" ref="P35:P37" si="9">M35-O35</f>
        <v>-61</v>
      </c>
      <c r="Q35" s="82">
        <f>SUM(E35,G37,E38)</f>
        <v>0</v>
      </c>
      <c r="R35" s="82">
        <f t="shared" ref="R35:R36" si="10">Q35+(P35/100)</f>
        <v>-0.61</v>
      </c>
      <c r="S35" s="82">
        <f t="shared" ref="S35:S37" si="11">RANK(R35,$R$34:$R$37,0)</f>
        <v>4</v>
      </c>
      <c r="U35" s="173"/>
      <c r="V35" s="152"/>
      <c r="W35" s="157"/>
      <c r="X35" s="158"/>
      <c r="Y35" s="155"/>
      <c r="Z35" s="159"/>
      <c r="AA35" s="160"/>
      <c r="AC35" s="162"/>
      <c r="AF35" s="49"/>
    </row>
    <row r="36" spans="1:32">
      <c r="A36" s="64">
        <v>100</v>
      </c>
      <c r="B36" s="149" t="str">
        <f>L37</f>
        <v>Streharski Viktor</v>
      </c>
      <c r="C36" s="148" t="s">
        <v>6</v>
      </c>
      <c r="D36" s="149" t="str">
        <f>L36</f>
        <v>Kšír Matyáš</v>
      </c>
      <c r="E36" s="82">
        <v>2</v>
      </c>
      <c r="F36" s="82" t="s">
        <v>8</v>
      </c>
      <c r="G36" s="82">
        <v>0</v>
      </c>
      <c r="H36" s="82">
        <v>30</v>
      </c>
      <c r="I36" s="82" t="s">
        <v>8</v>
      </c>
      <c r="J36" s="82">
        <v>7</v>
      </c>
      <c r="K36" s="147"/>
      <c r="L36" s="16" t="s">
        <v>168</v>
      </c>
      <c r="M36" s="82">
        <f>SUM(J35,J36,H39)</f>
        <v>62</v>
      </c>
      <c r="N36" s="82" t="s">
        <v>8</v>
      </c>
      <c r="O36" s="82">
        <f>SUM(H35,H36,J39)</f>
        <v>70</v>
      </c>
      <c r="P36" s="82">
        <f t="shared" si="9"/>
        <v>-8</v>
      </c>
      <c r="Q36" s="82">
        <f>SUM(G35,G36,E39)</f>
        <v>3</v>
      </c>
      <c r="R36" s="82">
        <f t="shared" si="10"/>
        <v>2.92</v>
      </c>
      <c r="S36" s="82">
        <f t="shared" si="11"/>
        <v>3</v>
      </c>
      <c r="U36" s="173"/>
      <c r="V36" s="152"/>
      <c r="W36" s="158"/>
      <c r="X36" s="158"/>
      <c r="Y36" s="155"/>
      <c r="Z36" s="159"/>
      <c r="AA36" s="160"/>
      <c r="AC36" s="162"/>
      <c r="AF36" s="49"/>
    </row>
    <row r="37" spans="1:32">
      <c r="A37" s="64">
        <v>101</v>
      </c>
      <c r="B37" s="149" t="str">
        <f>L34</f>
        <v>Kozák Jan</v>
      </c>
      <c r="C37" s="148" t="s">
        <v>6</v>
      </c>
      <c r="D37" s="149" t="str">
        <f>L35</f>
        <v>Bílek Kryštof</v>
      </c>
      <c r="E37" s="82">
        <v>2</v>
      </c>
      <c r="F37" s="82" t="s">
        <v>8</v>
      </c>
      <c r="G37" s="82">
        <v>0</v>
      </c>
      <c r="H37" s="82">
        <v>30</v>
      </c>
      <c r="I37" s="82" t="s">
        <v>8</v>
      </c>
      <c r="J37" s="82">
        <v>8</v>
      </c>
      <c r="K37" s="147"/>
      <c r="L37" s="16" t="s">
        <v>173</v>
      </c>
      <c r="M37" s="82">
        <f>SUM(J34,H36,J38)</f>
        <v>88</v>
      </c>
      <c r="N37" s="82" t="s">
        <v>8</v>
      </c>
      <c r="O37" s="82">
        <f>SUM(H34,J36,H38)</f>
        <v>35</v>
      </c>
      <c r="P37" s="82">
        <f t="shared" si="9"/>
        <v>53</v>
      </c>
      <c r="Q37" s="82">
        <f>SUM(G34,E36,G38)</f>
        <v>5</v>
      </c>
      <c r="R37" s="82">
        <f>Q37+(P37/100)</f>
        <v>5.53</v>
      </c>
      <c r="S37" s="82">
        <f t="shared" si="11"/>
        <v>1</v>
      </c>
      <c r="U37" s="271"/>
      <c r="V37" s="271"/>
      <c r="W37" s="272"/>
      <c r="X37" s="272"/>
      <c r="Y37" s="155"/>
      <c r="Z37" s="276" t="str">
        <f>X43</f>
        <v>Streharski Viktor</v>
      </c>
      <c r="AA37" s="281"/>
      <c r="AC37" s="162"/>
      <c r="AF37" s="49"/>
    </row>
    <row r="38" spans="1:32">
      <c r="A38" s="64">
        <v>145</v>
      </c>
      <c r="B38" s="149" t="str">
        <f>L35</f>
        <v>Bílek Kryštof</v>
      </c>
      <c r="C38" s="148" t="s">
        <v>6</v>
      </c>
      <c r="D38" s="149" t="str">
        <f>L37</f>
        <v>Streharski Viktor</v>
      </c>
      <c r="E38" s="82">
        <v>0</v>
      </c>
      <c r="F38" s="82" t="s">
        <v>8</v>
      </c>
      <c r="G38" s="82">
        <v>2</v>
      </c>
      <c r="H38" s="82">
        <v>4</v>
      </c>
      <c r="I38" s="82" t="s">
        <v>8</v>
      </c>
      <c r="J38" s="82">
        <v>30</v>
      </c>
      <c r="K38" s="147"/>
      <c r="L38" s="60"/>
      <c r="M38" s="73">
        <f>SUM(M34:M37)</f>
        <v>256</v>
      </c>
      <c r="N38" s="74">
        <f>M38-O38</f>
        <v>0</v>
      </c>
      <c r="O38" s="73">
        <f>SUM(O34:O37)</f>
        <v>256</v>
      </c>
      <c r="P38" s="146"/>
      <c r="Q38" s="146"/>
      <c r="R38" s="146"/>
      <c r="S38" s="146"/>
      <c r="U38" s="271"/>
      <c r="V38" s="271"/>
      <c r="W38" s="278"/>
      <c r="X38" s="278"/>
      <c r="Y38" s="155"/>
      <c r="Z38" s="279"/>
      <c r="AA38" s="282"/>
      <c r="AC38" s="162"/>
      <c r="AF38" s="49"/>
    </row>
    <row r="39" spans="1:32">
      <c r="A39" s="64">
        <v>146</v>
      </c>
      <c r="B39" s="149" t="str">
        <f>L36</f>
        <v>Kšír Matyáš</v>
      </c>
      <c r="C39" s="148" t="s">
        <v>6</v>
      </c>
      <c r="D39" s="149" t="str">
        <f>L34</f>
        <v>Kozák Jan</v>
      </c>
      <c r="E39" s="82">
        <v>1</v>
      </c>
      <c r="F39" s="82" t="s">
        <v>8</v>
      </c>
      <c r="G39" s="82">
        <v>1</v>
      </c>
      <c r="H39" s="82">
        <v>25</v>
      </c>
      <c r="I39" s="82" t="s">
        <v>8</v>
      </c>
      <c r="J39" s="82">
        <v>23</v>
      </c>
      <c r="K39" s="147"/>
      <c r="L39" s="60"/>
      <c r="M39" s="146"/>
      <c r="N39" s="146"/>
      <c r="O39" s="146"/>
      <c r="P39" s="146"/>
      <c r="Q39" s="146"/>
      <c r="R39" s="146"/>
      <c r="S39" s="146"/>
      <c r="U39" s="173"/>
      <c r="V39" s="152"/>
      <c r="W39" s="152"/>
      <c r="X39" s="152"/>
      <c r="Y39" s="155"/>
      <c r="Z39" s="153"/>
      <c r="AA39" s="153"/>
      <c r="AC39" s="162"/>
      <c r="AF39" s="49"/>
    </row>
    <row r="40" spans="1:32">
      <c r="B40" s="149"/>
      <c r="C40" s="148"/>
      <c r="D40" s="149"/>
      <c r="E40" s="82"/>
      <c r="F40" s="82"/>
      <c r="G40" s="82"/>
      <c r="H40" s="82"/>
      <c r="I40" s="82"/>
      <c r="J40" s="82"/>
      <c r="K40" s="147"/>
      <c r="L40" s="60"/>
      <c r="M40" s="146"/>
      <c r="N40" s="146"/>
      <c r="O40" s="146"/>
      <c r="P40" s="146"/>
      <c r="Q40" s="146"/>
      <c r="R40" s="146"/>
      <c r="S40" s="146"/>
      <c r="U40" s="173"/>
      <c r="V40" s="267"/>
      <c r="W40" s="267"/>
      <c r="X40" s="152"/>
      <c r="Y40" s="155"/>
      <c r="Z40" s="153"/>
      <c r="AA40" s="153"/>
      <c r="AC40" s="162"/>
      <c r="AF40" s="49"/>
    </row>
    <row r="41" spans="1:32">
      <c r="B41" s="149"/>
      <c r="C41" s="148"/>
      <c r="D41" s="149"/>
      <c r="E41" s="82"/>
      <c r="F41" s="82"/>
      <c r="G41" s="82"/>
      <c r="H41" s="82"/>
      <c r="I41" s="82"/>
      <c r="J41" s="82"/>
      <c r="K41" s="147"/>
      <c r="L41" s="60"/>
      <c r="M41" s="146"/>
      <c r="N41" s="146"/>
      <c r="O41" s="146"/>
      <c r="P41" s="146"/>
      <c r="Q41" s="146"/>
      <c r="R41" s="146"/>
      <c r="S41" s="146"/>
      <c r="U41" s="173"/>
      <c r="V41" s="152"/>
      <c r="W41" s="154"/>
      <c r="X41" s="152"/>
      <c r="Y41" s="155"/>
      <c r="Z41" s="153"/>
      <c r="AA41" s="153"/>
      <c r="AC41" s="162"/>
      <c r="AF41" s="49"/>
    </row>
    <row r="42" spans="1:32">
      <c r="B42" s="149"/>
      <c r="C42" s="148"/>
      <c r="D42" s="149"/>
      <c r="E42" s="82"/>
      <c r="F42" s="82"/>
      <c r="G42" s="82"/>
      <c r="H42" s="82"/>
      <c r="I42" s="82"/>
      <c r="J42" s="82"/>
      <c r="K42" s="147"/>
      <c r="L42" s="53" t="s">
        <v>147</v>
      </c>
      <c r="M42" s="270"/>
      <c r="N42" s="270"/>
      <c r="O42" s="270"/>
      <c r="P42" s="146"/>
      <c r="Q42" s="146"/>
      <c r="R42" s="146"/>
      <c r="S42" s="146"/>
      <c r="U42" s="173"/>
      <c r="V42" s="152"/>
      <c r="W42" s="155"/>
      <c r="X42" s="152"/>
      <c r="Y42" s="155"/>
      <c r="Z42" s="153"/>
      <c r="AA42" s="153"/>
      <c r="AC42" s="162"/>
      <c r="AF42" s="49"/>
    </row>
    <row r="43" spans="1:32">
      <c r="B43" s="149"/>
      <c r="C43" s="148"/>
      <c r="D43" s="149"/>
      <c r="E43" s="82"/>
      <c r="F43" s="82"/>
      <c r="G43" s="82"/>
      <c r="H43" s="82"/>
      <c r="I43" s="82"/>
      <c r="J43" s="82"/>
      <c r="K43" s="147"/>
      <c r="L43" s="82" t="s">
        <v>9</v>
      </c>
      <c r="M43" s="266" t="s">
        <v>10</v>
      </c>
      <c r="N43" s="266"/>
      <c r="O43" s="266"/>
      <c r="P43" s="150" t="s">
        <v>11</v>
      </c>
      <c r="Q43" s="82" t="s">
        <v>12</v>
      </c>
      <c r="R43" s="82" t="s">
        <v>13</v>
      </c>
      <c r="S43" s="82" t="s">
        <v>4</v>
      </c>
      <c r="U43" s="173"/>
      <c r="V43" s="152"/>
      <c r="W43" s="155" t="s">
        <v>49</v>
      </c>
      <c r="X43" s="276" t="str">
        <f>L37</f>
        <v>Streharski Viktor</v>
      </c>
      <c r="Y43" s="281"/>
      <c r="Z43" s="153"/>
      <c r="AA43" s="153"/>
      <c r="AC43" s="162"/>
      <c r="AF43" s="49"/>
    </row>
    <row r="44" spans="1:32">
      <c r="A44" s="64">
        <v>57</v>
      </c>
      <c r="B44" s="149" t="str">
        <f>L44</f>
        <v>Kurdiovský Lukáš</v>
      </c>
      <c r="C44" s="148" t="s">
        <v>6</v>
      </c>
      <c r="D44" s="149" t="str">
        <f>L47</f>
        <v>Vojtovič Zdeněk</v>
      </c>
      <c r="E44" s="82">
        <v>2</v>
      </c>
      <c r="F44" s="82" t="s">
        <v>8</v>
      </c>
      <c r="G44" s="82">
        <v>0</v>
      </c>
      <c r="H44" s="82">
        <v>30</v>
      </c>
      <c r="I44" s="82" t="s">
        <v>8</v>
      </c>
      <c r="J44" s="82">
        <v>12</v>
      </c>
      <c r="K44" s="147"/>
      <c r="L44" s="16" t="s">
        <v>164</v>
      </c>
      <c r="M44" s="82">
        <f>SUM(H44,H47,J49)</f>
        <v>90</v>
      </c>
      <c r="N44" s="146" t="s">
        <v>8</v>
      </c>
      <c r="O44" s="82">
        <f>SUM(J44,J47,H49)</f>
        <v>46</v>
      </c>
      <c r="P44" s="82">
        <f>M44-O44</f>
        <v>44</v>
      </c>
      <c r="Q44" s="82">
        <f>SUM(E44,E47,G49)</f>
        <v>6</v>
      </c>
      <c r="R44" s="82">
        <f>Q44+(P44/100)</f>
        <v>6.44</v>
      </c>
      <c r="S44" s="82">
        <f>RANK(R44,$R$44:$R$47,0)</f>
        <v>1</v>
      </c>
      <c r="U44" s="173"/>
      <c r="V44" s="152"/>
      <c r="W44" s="155"/>
      <c r="X44" s="156"/>
      <c r="Y44" s="157"/>
      <c r="Z44" s="153"/>
      <c r="AA44" s="153"/>
      <c r="AC44" s="162"/>
      <c r="AF44" s="49"/>
    </row>
    <row r="45" spans="1:32">
      <c r="A45" s="64">
        <v>58</v>
      </c>
      <c r="B45" s="149" t="str">
        <f>L45</f>
        <v>Bufka Filip</v>
      </c>
      <c r="C45" s="148" t="s">
        <v>6</v>
      </c>
      <c r="D45" s="149" t="str">
        <f>L46</f>
        <v>Pecka Matyáš</v>
      </c>
      <c r="E45" s="82">
        <v>0</v>
      </c>
      <c r="F45" s="82" t="s">
        <v>8</v>
      </c>
      <c r="G45" s="82">
        <v>2</v>
      </c>
      <c r="H45" s="82">
        <v>11</v>
      </c>
      <c r="I45" s="82" t="s">
        <v>8</v>
      </c>
      <c r="J45" s="82">
        <v>30</v>
      </c>
      <c r="K45" s="147"/>
      <c r="L45" s="16" t="s">
        <v>143</v>
      </c>
      <c r="M45" s="82">
        <f>SUM(H45,J47,H48)</f>
        <v>42</v>
      </c>
      <c r="N45" s="82" t="s">
        <v>8</v>
      </c>
      <c r="O45" s="82">
        <f>SUM(J45,H47,J48)</f>
        <v>90</v>
      </c>
      <c r="P45" s="82">
        <f t="shared" ref="P45:P47" si="12">M45-O45</f>
        <v>-48</v>
      </c>
      <c r="Q45" s="82">
        <f>SUM(E45,G47,E48)</f>
        <v>0</v>
      </c>
      <c r="R45" s="82">
        <f t="shared" ref="R45:R47" si="13">Q45+(P45/100)</f>
        <v>-0.48</v>
      </c>
      <c r="S45" s="82">
        <f t="shared" ref="S45:S47" si="14">RANK(R45,$R$44:$R$47,0)</f>
        <v>4</v>
      </c>
      <c r="U45" s="173"/>
      <c r="V45" s="152"/>
      <c r="W45" s="155"/>
      <c r="X45" s="152"/>
      <c r="Y45" s="158"/>
      <c r="Z45" s="153"/>
      <c r="AA45" s="153"/>
      <c r="AC45" s="162"/>
      <c r="AF45" s="49"/>
    </row>
    <row r="46" spans="1:32">
      <c r="A46" s="64">
        <v>102</v>
      </c>
      <c r="B46" s="149" t="str">
        <f>L47</f>
        <v>Vojtovič Zdeněk</v>
      </c>
      <c r="C46" s="148" t="s">
        <v>6</v>
      </c>
      <c r="D46" s="149" t="str">
        <f>L46</f>
        <v>Pecka Matyáš</v>
      </c>
      <c r="E46" s="82">
        <v>0</v>
      </c>
      <c r="F46" s="82" t="s">
        <v>8</v>
      </c>
      <c r="G46" s="82">
        <v>2</v>
      </c>
      <c r="H46" s="82">
        <v>16</v>
      </c>
      <c r="I46" s="82" t="s">
        <v>8</v>
      </c>
      <c r="J46" s="82">
        <v>30</v>
      </c>
      <c r="K46" s="147"/>
      <c r="L46" s="115" t="s">
        <v>48</v>
      </c>
      <c r="M46" s="82">
        <f>SUM(J45,J46,H49)</f>
        <v>78</v>
      </c>
      <c r="N46" s="82" t="s">
        <v>8</v>
      </c>
      <c r="O46" s="82">
        <f>SUM(H45,H46,J49)</f>
        <v>57</v>
      </c>
      <c r="P46" s="82">
        <f t="shared" si="12"/>
        <v>21</v>
      </c>
      <c r="Q46" s="82">
        <f>SUM(G45,G46,E49)</f>
        <v>4</v>
      </c>
      <c r="R46" s="82">
        <f t="shared" si="13"/>
        <v>4.21</v>
      </c>
      <c r="S46" s="82">
        <f t="shared" si="14"/>
        <v>2</v>
      </c>
      <c r="U46" s="173"/>
      <c r="V46" s="267"/>
      <c r="W46" s="269"/>
      <c r="X46" s="152"/>
      <c r="Y46" s="152"/>
      <c r="Z46" s="153"/>
      <c r="AA46" s="153"/>
      <c r="AC46" s="162"/>
      <c r="AF46" s="49"/>
    </row>
    <row r="47" spans="1:32">
      <c r="A47" s="64">
        <v>103</v>
      </c>
      <c r="B47" s="149" t="str">
        <f>L44</f>
        <v>Kurdiovský Lukáš</v>
      </c>
      <c r="C47" s="148" t="s">
        <v>6</v>
      </c>
      <c r="D47" s="149" t="str">
        <f>L45</f>
        <v>Bufka Filip</v>
      </c>
      <c r="E47" s="82">
        <v>2</v>
      </c>
      <c r="F47" s="82" t="s">
        <v>8</v>
      </c>
      <c r="G47" s="82">
        <v>0</v>
      </c>
      <c r="H47" s="82">
        <v>30</v>
      </c>
      <c r="I47" s="82" t="s">
        <v>8</v>
      </c>
      <c r="J47" s="82">
        <v>16</v>
      </c>
      <c r="K47" s="147"/>
      <c r="L47" s="16" t="s">
        <v>174</v>
      </c>
      <c r="M47" s="82">
        <f>SUM(J44,H46,J48)</f>
        <v>58</v>
      </c>
      <c r="N47" s="82" t="s">
        <v>8</v>
      </c>
      <c r="O47" s="82">
        <f>SUM(H44,J46,H48)</f>
        <v>75</v>
      </c>
      <c r="P47" s="82">
        <f t="shared" si="12"/>
        <v>-17</v>
      </c>
      <c r="Q47" s="82">
        <f>SUM(G44,E46,G48)</f>
        <v>2</v>
      </c>
      <c r="R47" s="82">
        <f t="shared" si="13"/>
        <v>1.83</v>
      </c>
      <c r="S47" s="82">
        <f t="shared" si="14"/>
        <v>3</v>
      </c>
      <c r="U47" s="173"/>
      <c r="AC47" s="162"/>
      <c r="AF47" s="49"/>
    </row>
    <row r="48" spans="1:32">
      <c r="A48" s="64">
        <v>147</v>
      </c>
      <c r="B48" s="149" t="str">
        <f>L45</f>
        <v>Bufka Filip</v>
      </c>
      <c r="C48" s="148" t="s">
        <v>6</v>
      </c>
      <c r="D48" s="149" t="str">
        <f>L47</f>
        <v>Vojtovič Zdeněk</v>
      </c>
      <c r="E48" s="82">
        <v>0</v>
      </c>
      <c r="F48" s="82" t="s">
        <v>8</v>
      </c>
      <c r="G48" s="82">
        <v>2</v>
      </c>
      <c r="H48" s="82">
        <v>15</v>
      </c>
      <c r="I48" s="82" t="s">
        <v>8</v>
      </c>
      <c r="J48" s="82">
        <v>30</v>
      </c>
      <c r="K48" s="147"/>
      <c r="L48" s="60"/>
      <c r="M48" s="73">
        <f>SUM(M44:M47)</f>
        <v>268</v>
      </c>
      <c r="N48" s="74">
        <f>M48-O48</f>
        <v>0</v>
      </c>
      <c r="O48" s="73">
        <f>SUM(O44:O47)</f>
        <v>268</v>
      </c>
      <c r="P48" s="146"/>
      <c r="Q48" s="146"/>
      <c r="R48" s="146"/>
      <c r="S48" s="146"/>
      <c r="U48" s="173"/>
      <c r="AC48" s="162"/>
      <c r="AF48" s="49"/>
    </row>
    <row r="49" spans="1:32">
      <c r="A49" s="64">
        <v>148</v>
      </c>
      <c r="B49" s="149" t="str">
        <f>L46</f>
        <v>Pecka Matyáš</v>
      </c>
      <c r="C49" s="148" t="s">
        <v>6</v>
      </c>
      <c r="D49" s="149" t="str">
        <f>L44</f>
        <v>Kurdiovský Lukáš</v>
      </c>
      <c r="E49" s="82">
        <v>0</v>
      </c>
      <c r="F49" s="82" t="s">
        <v>8</v>
      </c>
      <c r="G49" s="82">
        <v>2</v>
      </c>
      <c r="H49" s="82">
        <v>18</v>
      </c>
      <c r="I49" s="82" t="s">
        <v>8</v>
      </c>
      <c r="J49" s="82">
        <v>30</v>
      </c>
      <c r="K49" s="147"/>
      <c r="L49" s="60"/>
      <c r="M49" s="146"/>
      <c r="N49" s="146"/>
      <c r="O49" s="146"/>
      <c r="P49" s="146"/>
      <c r="Q49" s="146"/>
      <c r="R49" s="146"/>
      <c r="S49" s="146"/>
      <c r="U49" s="271"/>
      <c r="V49" s="271"/>
      <c r="AA49" s="274" t="str">
        <f>Z13</f>
        <v>Kováč Dominik</v>
      </c>
      <c r="AB49" s="274"/>
      <c r="AC49" s="162"/>
      <c r="AD49" s="275" t="str">
        <f>AB25</f>
        <v>Streharski Viktor</v>
      </c>
      <c r="AE49" s="274"/>
      <c r="AF49" s="49"/>
    </row>
    <row r="50" spans="1:32">
      <c r="B50" s="149"/>
      <c r="C50" s="148"/>
      <c r="D50" s="149"/>
      <c r="E50" s="82"/>
      <c r="F50" s="82"/>
      <c r="G50" s="82"/>
      <c r="H50" s="82"/>
      <c r="I50" s="82"/>
      <c r="J50" s="82"/>
      <c r="K50" s="147"/>
      <c r="L50" s="60"/>
      <c r="M50" s="146"/>
      <c r="N50" s="146"/>
      <c r="O50" s="146"/>
      <c r="P50" s="146"/>
      <c r="Q50" s="146"/>
      <c r="R50" s="146"/>
      <c r="S50" s="146"/>
      <c r="U50" s="271"/>
      <c r="V50" s="271"/>
      <c r="AA50" s="283" t="s">
        <v>20</v>
      </c>
      <c r="AB50" s="283"/>
      <c r="AC50" s="162"/>
      <c r="AD50" s="285" t="s">
        <v>17</v>
      </c>
      <c r="AE50" s="283"/>
      <c r="AF50" s="49"/>
    </row>
    <row r="51" spans="1:32">
      <c r="B51" s="149"/>
      <c r="C51" s="148"/>
      <c r="D51" s="149"/>
      <c r="E51" s="82"/>
      <c r="F51" s="82"/>
      <c r="G51" s="82"/>
      <c r="H51" s="82"/>
      <c r="I51" s="82"/>
      <c r="J51" s="82"/>
      <c r="K51" s="147"/>
      <c r="L51" s="60"/>
      <c r="M51" s="146"/>
      <c r="N51" s="146"/>
      <c r="O51" s="146"/>
      <c r="P51" s="146"/>
      <c r="Q51" s="146"/>
      <c r="R51" s="146"/>
      <c r="S51" s="146"/>
      <c r="U51" s="173"/>
      <c r="AC51" s="162"/>
      <c r="AF51" s="49"/>
    </row>
    <row r="52" spans="1:32">
      <c r="B52" s="149"/>
      <c r="C52" s="148"/>
      <c r="D52" s="149"/>
      <c r="E52" s="82"/>
      <c r="F52" s="82"/>
      <c r="G52" s="82"/>
      <c r="H52" s="82"/>
      <c r="I52" s="82"/>
      <c r="J52" s="82"/>
      <c r="K52" s="147"/>
      <c r="L52" s="53" t="s">
        <v>150</v>
      </c>
      <c r="M52" s="270"/>
      <c r="N52" s="270"/>
      <c r="O52" s="270"/>
      <c r="P52" s="146"/>
      <c r="Q52" s="146"/>
      <c r="R52" s="146"/>
      <c r="S52" s="146"/>
      <c r="U52" s="173"/>
      <c r="AC52" s="162"/>
      <c r="AF52" s="49"/>
    </row>
    <row r="53" spans="1:32">
      <c r="B53" s="149"/>
      <c r="C53" s="148"/>
      <c r="D53" s="149"/>
      <c r="E53" s="82"/>
      <c r="F53" s="82"/>
      <c r="G53" s="82"/>
      <c r="H53" s="82"/>
      <c r="I53" s="82"/>
      <c r="J53" s="82"/>
      <c r="K53" s="147"/>
      <c r="L53" s="82" t="s">
        <v>9</v>
      </c>
      <c r="M53" s="266" t="s">
        <v>10</v>
      </c>
      <c r="N53" s="266"/>
      <c r="O53" s="266"/>
      <c r="P53" s="150" t="s">
        <v>11</v>
      </c>
      <c r="Q53" s="82" t="s">
        <v>12</v>
      </c>
      <c r="R53" s="82" t="s">
        <v>13</v>
      </c>
      <c r="S53" s="82" t="s">
        <v>4</v>
      </c>
      <c r="U53" s="151"/>
      <c r="V53" s="267"/>
      <c r="W53" s="267"/>
      <c r="X53" s="152"/>
      <c r="Y53" s="152"/>
      <c r="Z53" s="153"/>
      <c r="AA53" s="153"/>
      <c r="AC53" s="162"/>
      <c r="AF53" s="49"/>
    </row>
    <row r="54" spans="1:32">
      <c r="A54" s="64">
        <v>59</v>
      </c>
      <c r="B54" s="149" t="str">
        <f>L54</f>
        <v>Zemanovič Ladislav</v>
      </c>
      <c r="C54" s="148" t="s">
        <v>6</v>
      </c>
      <c r="D54" s="149" t="str">
        <f>L57</f>
        <v>Kopecký Jakub</v>
      </c>
      <c r="E54" s="82">
        <v>2</v>
      </c>
      <c r="F54" s="82" t="s">
        <v>8</v>
      </c>
      <c r="G54" s="82">
        <v>0</v>
      </c>
      <c r="H54" s="82">
        <v>30</v>
      </c>
      <c r="I54" s="82" t="s">
        <v>8</v>
      </c>
      <c r="J54" s="82">
        <v>12</v>
      </c>
      <c r="K54" s="147"/>
      <c r="L54" s="16" t="s">
        <v>47</v>
      </c>
      <c r="M54" s="82">
        <f>SUM(H54,H57,J59)</f>
        <v>89</v>
      </c>
      <c r="N54" s="146" t="s">
        <v>8</v>
      </c>
      <c r="O54" s="82">
        <f>SUM(J54,J57,H59)</f>
        <v>41</v>
      </c>
      <c r="P54" s="82">
        <f>M54-O54</f>
        <v>48</v>
      </c>
      <c r="Q54" s="82">
        <f>SUM(E54,E57,G59)</f>
        <v>5</v>
      </c>
      <c r="R54" s="82">
        <f>Q54+(P54/100)</f>
        <v>5.48</v>
      </c>
      <c r="S54" s="82">
        <f>RANK(R54,$R$54:$R$57,0)</f>
        <v>1</v>
      </c>
      <c r="U54" s="173"/>
      <c r="V54" s="152"/>
      <c r="W54" s="154"/>
      <c r="X54" s="152"/>
      <c r="Y54" s="152"/>
      <c r="Z54" s="153"/>
      <c r="AA54" s="153"/>
      <c r="AC54" s="162"/>
      <c r="AF54" s="49"/>
    </row>
    <row r="55" spans="1:32">
      <c r="A55" s="64">
        <v>60</v>
      </c>
      <c r="B55" s="149" t="str">
        <f>L55</f>
        <v>bye</v>
      </c>
      <c r="C55" s="148" t="s">
        <v>6</v>
      </c>
      <c r="D55" s="149" t="str">
        <f>L56</f>
        <v>Jelínek Ondřej</v>
      </c>
      <c r="E55" s="82">
        <v>0</v>
      </c>
      <c r="F55" s="82" t="s">
        <v>8</v>
      </c>
      <c r="G55" s="82">
        <v>2</v>
      </c>
      <c r="H55" s="82">
        <v>0</v>
      </c>
      <c r="I55" s="82" t="s">
        <v>8</v>
      </c>
      <c r="J55" s="82">
        <v>30</v>
      </c>
      <c r="K55" s="147"/>
      <c r="L55" s="16" t="s">
        <v>177</v>
      </c>
      <c r="M55" s="82">
        <f>SUM(H55,J57,H58)</f>
        <v>0</v>
      </c>
      <c r="N55" s="82" t="s">
        <v>8</v>
      </c>
      <c r="O55" s="82">
        <f>SUM(J55,H57,J58)</f>
        <v>90</v>
      </c>
      <c r="P55" s="82">
        <f t="shared" ref="P55:P57" si="15">M55-O55</f>
        <v>-90</v>
      </c>
      <c r="Q55" s="82">
        <f>SUM(E55,G57,E58)</f>
        <v>0</v>
      </c>
      <c r="R55" s="82">
        <f t="shared" ref="R55:R57" si="16">Q55+(P55/100)</f>
        <v>-0.9</v>
      </c>
      <c r="S55" s="82">
        <f>RANK(R55,$R$54:$R$57,0)</f>
        <v>4</v>
      </c>
      <c r="U55" s="173"/>
      <c r="V55" s="152"/>
      <c r="W55" s="155"/>
      <c r="X55" s="152"/>
      <c r="Y55" s="152"/>
      <c r="Z55" s="153"/>
      <c r="AA55" s="153"/>
      <c r="AC55" s="162"/>
      <c r="AF55" s="49"/>
    </row>
    <row r="56" spans="1:32">
      <c r="A56" s="64">
        <v>104</v>
      </c>
      <c r="B56" s="149" t="str">
        <f>L57</f>
        <v>Kopecký Jakub</v>
      </c>
      <c r="C56" s="148" t="s">
        <v>6</v>
      </c>
      <c r="D56" s="149" t="str">
        <f>L56</f>
        <v>Jelínek Ondřej</v>
      </c>
      <c r="E56" s="82">
        <v>0</v>
      </c>
      <c r="F56" s="82" t="s">
        <v>8</v>
      </c>
      <c r="G56" s="82">
        <v>2</v>
      </c>
      <c r="H56" s="82">
        <v>24</v>
      </c>
      <c r="I56" s="82" t="s">
        <v>8</v>
      </c>
      <c r="J56" s="82">
        <v>30</v>
      </c>
      <c r="K56" s="147"/>
      <c r="L56" s="16" t="s">
        <v>169</v>
      </c>
      <c r="M56" s="82">
        <f>SUM(J55,J56,H59)</f>
        <v>89</v>
      </c>
      <c r="N56" s="82" t="s">
        <v>8</v>
      </c>
      <c r="O56" s="82">
        <f>SUM(H55,H56,J59)</f>
        <v>53</v>
      </c>
      <c r="P56" s="82">
        <f t="shared" si="15"/>
        <v>36</v>
      </c>
      <c r="Q56" s="82">
        <f>SUM(G55,G56,E59)</f>
        <v>5</v>
      </c>
      <c r="R56" s="82">
        <f t="shared" si="16"/>
        <v>5.36</v>
      </c>
      <c r="S56" s="82">
        <f t="shared" ref="S56:S57" si="17">RANK(R56,$R$54:$R$57,0)</f>
        <v>2</v>
      </c>
      <c r="U56" s="173"/>
      <c r="V56" s="152"/>
      <c r="W56" s="155" t="s">
        <v>50</v>
      </c>
      <c r="X56" s="268" t="str">
        <f>L25</f>
        <v>Herzán Jakub</v>
      </c>
      <c r="Y56" s="267"/>
      <c r="Z56" s="153"/>
      <c r="AA56" s="153"/>
      <c r="AC56" s="162"/>
      <c r="AF56" s="49"/>
    </row>
    <row r="57" spans="1:32">
      <c r="A57" s="64">
        <v>105</v>
      </c>
      <c r="B57" s="149" t="str">
        <f>L54</f>
        <v>Zemanovič Ladislav</v>
      </c>
      <c r="C57" s="148" t="s">
        <v>6</v>
      </c>
      <c r="D57" s="149" t="str">
        <f>L55</f>
        <v>bye</v>
      </c>
      <c r="E57" s="82">
        <v>2</v>
      </c>
      <c r="F57" s="82" t="s">
        <v>8</v>
      </c>
      <c r="G57" s="82">
        <v>0</v>
      </c>
      <c r="H57" s="82">
        <v>30</v>
      </c>
      <c r="I57" s="82" t="s">
        <v>8</v>
      </c>
      <c r="J57" s="82">
        <v>0</v>
      </c>
      <c r="K57" s="147"/>
      <c r="L57" s="16" t="s">
        <v>175</v>
      </c>
      <c r="M57" s="82">
        <f>SUM(J54,H56,J58)</f>
        <v>66</v>
      </c>
      <c r="N57" s="82" t="s">
        <v>8</v>
      </c>
      <c r="O57" s="82">
        <f>SUM(H54,J56,H58)</f>
        <v>60</v>
      </c>
      <c r="P57" s="82">
        <f t="shared" si="15"/>
        <v>6</v>
      </c>
      <c r="Q57" s="82">
        <f>SUM(G54,E56,G58)</f>
        <v>2</v>
      </c>
      <c r="R57" s="82">
        <f t="shared" si="16"/>
        <v>2.06</v>
      </c>
      <c r="S57" s="82">
        <f t="shared" si="17"/>
        <v>3</v>
      </c>
      <c r="U57" s="173"/>
      <c r="V57" s="152"/>
      <c r="W57" s="155"/>
      <c r="X57" s="156"/>
      <c r="Y57" s="154"/>
      <c r="Z57" s="153"/>
      <c r="AA57" s="153"/>
      <c r="AC57" s="162"/>
      <c r="AF57" s="49"/>
    </row>
    <row r="58" spans="1:32">
      <c r="A58" s="64">
        <v>149</v>
      </c>
      <c r="B58" s="149" t="str">
        <f>L55</f>
        <v>bye</v>
      </c>
      <c r="C58" s="148" t="s">
        <v>6</v>
      </c>
      <c r="D58" s="149" t="str">
        <f>L57</f>
        <v>Kopecký Jakub</v>
      </c>
      <c r="E58" s="82">
        <v>0</v>
      </c>
      <c r="F58" s="82" t="s">
        <v>8</v>
      </c>
      <c r="G58" s="82">
        <v>2</v>
      </c>
      <c r="H58" s="82">
        <v>0</v>
      </c>
      <c r="I58" s="82" t="s">
        <v>8</v>
      </c>
      <c r="J58" s="82">
        <v>30</v>
      </c>
      <c r="K58" s="147"/>
      <c r="L58" s="60"/>
      <c r="M58" s="73">
        <f>SUM(M54:M57)</f>
        <v>244</v>
      </c>
      <c r="N58" s="74">
        <f>M58-O58</f>
        <v>0</v>
      </c>
      <c r="O58" s="73">
        <f>SUM(O54:O57)</f>
        <v>244</v>
      </c>
      <c r="P58" s="146"/>
      <c r="Q58" s="146"/>
      <c r="R58" s="146"/>
      <c r="S58" s="146"/>
      <c r="U58" s="173"/>
      <c r="V58" s="152"/>
      <c r="W58" s="155"/>
      <c r="X58" s="152"/>
      <c r="Y58" s="155"/>
      <c r="Z58" s="153"/>
      <c r="AA58" s="153"/>
      <c r="AC58" s="162"/>
      <c r="AF58" s="49"/>
    </row>
    <row r="59" spans="1:32">
      <c r="A59" s="64">
        <v>150</v>
      </c>
      <c r="B59" s="149" t="str">
        <f>L56</f>
        <v>Jelínek Ondřej</v>
      </c>
      <c r="C59" s="148" t="s">
        <v>6</v>
      </c>
      <c r="D59" s="149" t="str">
        <f>L54</f>
        <v>Zemanovič Ladislav</v>
      </c>
      <c r="E59" s="82">
        <v>1</v>
      </c>
      <c r="F59" s="82" t="s">
        <v>8</v>
      </c>
      <c r="G59" s="82">
        <v>1</v>
      </c>
      <c r="H59" s="82">
        <v>29</v>
      </c>
      <c r="I59" s="82" t="s">
        <v>8</v>
      </c>
      <c r="J59" s="82">
        <v>29</v>
      </c>
      <c r="K59" s="147"/>
      <c r="L59" s="60"/>
      <c r="M59" s="146"/>
      <c r="N59" s="146"/>
      <c r="O59" s="146"/>
      <c r="P59" s="146"/>
      <c r="Q59" s="146"/>
      <c r="R59" s="146"/>
      <c r="S59" s="146"/>
      <c r="U59" s="173"/>
      <c r="V59" s="267"/>
      <c r="W59" s="269"/>
      <c r="X59" s="152"/>
      <c r="Y59" s="155"/>
      <c r="Z59" s="153"/>
      <c r="AA59" s="153"/>
      <c r="AC59" s="162"/>
      <c r="AF59" s="49"/>
    </row>
    <row r="60" spans="1:32">
      <c r="B60" s="149"/>
      <c r="C60" s="148"/>
      <c r="D60" s="149"/>
      <c r="E60" s="82"/>
      <c r="F60" s="82"/>
      <c r="G60" s="82"/>
      <c r="H60" s="82"/>
      <c r="I60" s="82"/>
      <c r="J60" s="82"/>
      <c r="K60" s="147"/>
      <c r="L60" s="60"/>
      <c r="M60" s="146"/>
      <c r="N60" s="146"/>
      <c r="O60" s="146"/>
      <c r="P60" s="146"/>
      <c r="Q60" s="146"/>
      <c r="R60" s="146"/>
      <c r="S60" s="146"/>
      <c r="U60" s="173"/>
      <c r="V60" s="152"/>
      <c r="W60" s="157"/>
      <c r="X60" s="158"/>
      <c r="Y60" s="155"/>
      <c r="Z60" s="153"/>
      <c r="AA60" s="153"/>
      <c r="AC60" s="162"/>
      <c r="AF60" s="49"/>
    </row>
    <row r="61" spans="1:32">
      <c r="A61" s="68"/>
      <c r="B61" s="67"/>
      <c r="C61" s="68"/>
      <c r="D61" s="67"/>
      <c r="E61" s="139"/>
      <c r="F61" s="139"/>
      <c r="G61" s="139"/>
      <c r="H61" s="139"/>
      <c r="I61" s="139"/>
      <c r="J61" s="139"/>
      <c r="K61" s="164"/>
      <c r="L61" s="165"/>
      <c r="M61" s="139"/>
      <c r="N61" s="139"/>
      <c r="O61" s="139"/>
      <c r="P61" s="139"/>
      <c r="Q61" s="139"/>
      <c r="R61" s="139"/>
      <c r="S61" s="139"/>
      <c r="U61" s="173"/>
      <c r="V61" s="152"/>
      <c r="W61" s="158"/>
      <c r="X61" s="158"/>
      <c r="Y61" s="155"/>
      <c r="Z61" s="153"/>
      <c r="AA61" s="153"/>
      <c r="AC61" s="162"/>
      <c r="AF61" s="49"/>
    </row>
    <row r="62" spans="1:32">
      <c r="A62" s="68"/>
      <c r="B62" s="67"/>
      <c r="C62" s="68"/>
      <c r="D62" s="67"/>
      <c r="E62" s="139"/>
      <c r="F62" s="139"/>
      <c r="G62" s="139"/>
      <c r="H62" s="139"/>
      <c r="I62" s="139"/>
      <c r="J62" s="139"/>
      <c r="K62" s="164"/>
      <c r="L62" s="61"/>
      <c r="M62" s="284"/>
      <c r="N62" s="284"/>
      <c r="O62" s="284"/>
      <c r="P62" s="139"/>
      <c r="Q62" s="139"/>
      <c r="R62" s="139"/>
      <c r="S62" s="139"/>
      <c r="U62" s="271"/>
      <c r="V62" s="271"/>
      <c r="W62" s="272"/>
      <c r="X62" s="272"/>
      <c r="Y62" s="155"/>
      <c r="Z62" s="268" t="str">
        <f>X68</f>
        <v>Kurdiovský Lukáš</v>
      </c>
      <c r="AA62" s="267"/>
      <c r="AC62" s="162"/>
      <c r="AF62" s="49"/>
    </row>
    <row r="63" spans="1:32">
      <c r="A63" s="68"/>
      <c r="B63" s="67"/>
      <c r="C63" s="68"/>
      <c r="D63" s="67"/>
      <c r="E63" s="139"/>
      <c r="F63" s="139"/>
      <c r="G63" s="139"/>
      <c r="H63" s="139"/>
      <c r="I63" s="139"/>
      <c r="J63" s="139"/>
      <c r="K63" s="164"/>
      <c r="L63" s="139"/>
      <c r="M63" s="284"/>
      <c r="N63" s="284"/>
      <c r="O63" s="284"/>
      <c r="P63" s="166"/>
      <c r="Q63" s="139"/>
      <c r="R63" s="139"/>
      <c r="S63" s="139"/>
      <c r="U63" s="271"/>
      <c r="V63" s="271"/>
      <c r="W63" s="278"/>
      <c r="X63" s="278"/>
      <c r="Y63" s="155"/>
      <c r="Z63" s="279"/>
      <c r="AA63" s="280"/>
      <c r="AC63" s="162"/>
      <c r="AF63" s="49"/>
    </row>
    <row r="64" spans="1:32">
      <c r="A64" s="68"/>
      <c r="B64" s="67"/>
      <c r="C64" s="68"/>
      <c r="D64" s="67"/>
      <c r="E64" s="139"/>
      <c r="F64" s="139"/>
      <c r="G64" s="139"/>
      <c r="H64" s="139"/>
      <c r="I64" s="139"/>
      <c r="J64" s="139"/>
      <c r="K64" s="164"/>
      <c r="L64" s="167"/>
      <c r="M64" s="139"/>
      <c r="N64" s="139"/>
      <c r="O64" s="139"/>
      <c r="P64" s="139"/>
      <c r="Q64" s="139"/>
      <c r="R64" s="139"/>
      <c r="S64" s="139"/>
      <c r="U64" s="173"/>
      <c r="V64" s="152"/>
      <c r="W64" s="152"/>
      <c r="X64" s="152"/>
      <c r="Y64" s="155"/>
      <c r="Z64" s="159"/>
      <c r="AA64" s="160"/>
      <c r="AC64" s="162"/>
      <c r="AF64" s="49"/>
    </row>
    <row r="65" spans="1:32">
      <c r="A65" s="68"/>
      <c r="B65" s="67"/>
      <c r="C65" s="68"/>
      <c r="D65" s="67"/>
      <c r="E65" s="139"/>
      <c r="F65" s="139"/>
      <c r="G65" s="139"/>
      <c r="H65" s="139"/>
      <c r="I65" s="139"/>
      <c r="J65" s="139"/>
      <c r="K65" s="164"/>
      <c r="L65" s="38"/>
      <c r="M65" s="139"/>
      <c r="N65" s="139"/>
      <c r="O65" s="139"/>
      <c r="P65" s="139"/>
      <c r="Q65" s="139"/>
      <c r="R65" s="139"/>
      <c r="S65" s="139"/>
      <c r="U65" s="173" t="s">
        <v>151</v>
      </c>
      <c r="V65" s="267" t="str">
        <f>L44</f>
        <v>Kurdiovský Lukáš</v>
      </c>
      <c r="W65" s="267"/>
      <c r="X65" s="152"/>
      <c r="Y65" s="155"/>
      <c r="Z65" s="159"/>
      <c r="AA65" s="160"/>
      <c r="AC65" s="162"/>
      <c r="AF65" s="49"/>
    </row>
    <row r="66" spans="1:32">
      <c r="A66" s="68"/>
      <c r="B66" s="67"/>
      <c r="C66" s="68"/>
      <c r="D66" s="67"/>
      <c r="E66" s="139"/>
      <c r="F66" s="139"/>
      <c r="G66" s="139"/>
      <c r="H66" s="139"/>
      <c r="I66" s="139"/>
      <c r="J66" s="139"/>
      <c r="K66" s="164"/>
      <c r="L66" s="38"/>
      <c r="M66" s="139"/>
      <c r="N66" s="139"/>
      <c r="O66" s="139"/>
      <c r="P66" s="139"/>
      <c r="Q66" s="139"/>
      <c r="R66" s="139"/>
      <c r="S66" s="139"/>
      <c r="U66" s="173"/>
      <c r="V66" s="152"/>
      <c r="W66" s="154"/>
      <c r="X66" s="152"/>
      <c r="Y66" s="155"/>
      <c r="Z66" s="159"/>
      <c r="AA66" s="160"/>
      <c r="AC66" s="162"/>
      <c r="AF66" s="49"/>
    </row>
    <row r="67" spans="1:32">
      <c r="A67" s="68"/>
      <c r="B67" s="67"/>
      <c r="C67" s="68"/>
      <c r="D67" s="67"/>
      <c r="E67" s="139"/>
      <c r="F67" s="139"/>
      <c r="G67" s="139"/>
      <c r="H67" s="139"/>
      <c r="I67" s="139"/>
      <c r="J67" s="139"/>
      <c r="K67" s="164"/>
      <c r="L67" s="168"/>
      <c r="M67" s="139"/>
      <c r="N67" s="139"/>
      <c r="O67" s="139"/>
      <c r="P67" s="139"/>
      <c r="Q67" s="139"/>
      <c r="R67" s="139"/>
      <c r="S67" s="139"/>
      <c r="U67" s="173"/>
      <c r="V67" s="152"/>
      <c r="W67" s="155"/>
      <c r="X67" s="152"/>
      <c r="Y67" s="155"/>
      <c r="Z67" s="159"/>
      <c r="AA67" s="160"/>
      <c r="AC67" s="162"/>
      <c r="AF67" s="49"/>
    </row>
    <row r="68" spans="1:32">
      <c r="A68" s="68"/>
      <c r="B68" s="67"/>
      <c r="C68" s="68"/>
      <c r="D68" s="67"/>
      <c r="E68" s="139"/>
      <c r="F68" s="139"/>
      <c r="G68" s="139"/>
      <c r="H68" s="139"/>
      <c r="I68" s="139"/>
      <c r="J68" s="139"/>
      <c r="K68" s="164"/>
      <c r="L68" s="165"/>
      <c r="M68" s="92"/>
      <c r="N68" s="93"/>
      <c r="O68" s="92"/>
      <c r="P68" s="139"/>
      <c r="Q68" s="139"/>
      <c r="R68" s="139"/>
      <c r="S68" s="139"/>
      <c r="U68" s="173"/>
      <c r="V68" s="152"/>
      <c r="W68" s="155"/>
      <c r="X68" s="276" t="str">
        <f>V65</f>
        <v>Kurdiovský Lukáš</v>
      </c>
      <c r="Y68" s="281"/>
      <c r="Z68" s="159"/>
      <c r="AA68" s="160"/>
      <c r="AC68" s="162"/>
      <c r="AF68" s="49"/>
    </row>
    <row r="69" spans="1:32">
      <c r="A69" s="68"/>
      <c r="B69" s="67"/>
      <c r="C69" s="68"/>
      <c r="D69" s="67"/>
      <c r="E69" s="139"/>
      <c r="F69" s="139"/>
      <c r="G69" s="139"/>
      <c r="H69" s="139"/>
      <c r="I69" s="139"/>
      <c r="J69" s="139"/>
      <c r="K69" s="164"/>
      <c r="L69" s="165"/>
      <c r="M69" s="139"/>
      <c r="N69" s="139"/>
      <c r="O69" s="139"/>
      <c r="P69" s="139"/>
      <c r="Q69" s="139"/>
      <c r="R69" s="139"/>
      <c r="S69" s="139"/>
      <c r="U69" s="173"/>
      <c r="V69" s="152"/>
      <c r="W69" s="155"/>
      <c r="X69" s="156"/>
      <c r="Y69" s="157"/>
      <c r="Z69" s="159"/>
      <c r="AA69" s="160"/>
      <c r="AC69" s="162"/>
      <c r="AF69" s="49"/>
    </row>
    <row r="70" spans="1:32">
      <c r="A70" s="68"/>
      <c r="B70" s="67"/>
      <c r="C70" s="68"/>
      <c r="D70" s="67"/>
      <c r="E70" s="139"/>
      <c r="F70" s="139"/>
      <c r="G70" s="139"/>
      <c r="H70" s="139"/>
      <c r="I70" s="139"/>
      <c r="J70" s="139"/>
      <c r="K70" s="164"/>
      <c r="L70" s="165"/>
      <c r="M70" s="139"/>
      <c r="N70" s="139"/>
      <c r="O70" s="139"/>
      <c r="P70" s="139"/>
      <c r="Q70" s="139"/>
      <c r="R70" s="139"/>
      <c r="S70" s="139"/>
      <c r="U70" s="173"/>
      <c r="V70" s="152"/>
      <c r="W70" s="155"/>
      <c r="X70" s="152"/>
      <c r="Y70" s="158"/>
      <c r="Z70" s="159"/>
      <c r="AA70" s="160"/>
      <c r="AC70" s="162"/>
      <c r="AF70" s="49"/>
    </row>
    <row r="71" spans="1:32">
      <c r="A71" s="68"/>
      <c r="B71" s="67"/>
      <c r="C71" s="68"/>
      <c r="D71" s="67"/>
      <c r="E71" s="139"/>
      <c r="F71" s="139"/>
      <c r="G71" s="139"/>
      <c r="H71" s="139"/>
      <c r="I71" s="139"/>
      <c r="J71" s="139"/>
      <c r="K71" s="164"/>
      <c r="L71" s="165"/>
      <c r="M71" s="139"/>
      <c r="N71" s="139"/>
      <c r="O71" s="139"/>
      <c r="P71" s="139"/>
      <c r="Q71" s="139"/>
      <c r="R71" s="139"/>
      <c r="S71" s="139"/>
      <c r="U71" s="173" t="s">
        <v>152</v>
      </c>
      <c r="V71" s="277" t="str">
        <f>L56</f>
        <v>Jelínek Ondřej</v>
      </c>
      <c r="W71" s="281"/>
      <c r="X71" s="152"/>
      <c r="Y71" s="152"/>
      <c r="Z71" s="159"/>
      <c r="AA71" s="160"/>
      <c r="AC71" s="162"/>
      <c r="AF71" s="49"/>
    </row>
    <row r="72" spans="1:32">
      <c r="A72" s="68"/>
      <c r="B72" s="67"/>
      <c r="C72" s="68"/>
      <c r="D72" s="67"/>
      <c r="E72" s="139"/>
      <c r="F72" s="139"/>
      <c r="G72" s="139"/>
      <c r="H72" s="139"/>
      <c r="I72" s="139"/>
      <c r="J72" s="139"/>
      <c r="K72" s="164"/>
      <c r="L72" s="61"/>
      <c r="M72" s="284"/>
      <c r="N72" s="284"/>
      <c r="O72" s="284"/>
      <c r="P72" s="139"/>
      <c r="Q72" s="139"/>
      <c r="R72" s="139"/>
      <c r="S72" s="139"/>
      <c r="U72" s="173"/>
      <c r="Z72" s="161"/>
      <c r="AA72" s="162"/>
      <c r="AC72" s="162"/>
      <c r="AF72" s="49"/>
    </row>
    <row r="73" spans="1:32">
      <c r="A73" s="68"/>
      <c r="B73" s="67"/>
      <c r="C73" s="68"/>
      <c r="D73" s="67"/>
      <c r="E73" s="139"/>
      <c r="F73" s="139"/>
      <c r="G73" s="139"/>
      <c r="H73" s="139"/>
      <c r="I73" s="139"/>
      <c r="J73" s="139"/>
      <c r="K73" s="164"/>
      <c r="L73" s="139"/>
      <c r="M73" s="284"/>
      <c r="N73" s="284"/>
      <c r="O73" s="284"/>
      <c r="P73" s="166"/>
      <c r="Q73" s="139"/>
      <c r="R73" s="139"/>
      <c r="S73" s="139"/>
      <c r="U73" s="173"/>
      <c r="Z73" s="161"/>
      <c r="AA73" s="162"/>
      <c r="AC73" s="162"/>
      <c r="AF73" s="49"/>
    </row>
    <row r="74" spans="1:32">
      <c r="A74" s="68"/>
      <c r="B74" s="67"/>
      <c r="C74" s="68"/>
      <c r="D74" s="67"/>
      <c r="E74" s="139"/>
      <c r="F74" s="139"/>
      <c r="G74" s="139"/>
      <c r="H74" s="139"/>
      <c r="I74" s="139"/>
      <c r="J74" s="139"/>
      <c r="K74" s="164"/>
      <c r="L74" s="168"/>
      <c r="M74" s="139"/>
      <c r="N74" s="139"/>
      <c r="O74" s="139"/>
      <c r="P74" s="139"/>
      <c r="Q74" s="139"/>
      <c r="R74" s="139"/>
      <c r="S74" s="139"/>
      <c r="U74" s="274" t="str">
        <f>V71</f>
        <v>Jelínek Ondřej</v>
      </c>
      <c r="V74" s="274"/>
      <c r="Y74" s="274" t="str">
        <f>X56</f>
        <v>Herzán Jakub</v>
      </c>
      <c r="Z74" s="274"/>
      <c r="AA74" s="162"/>
      <c r="AB74" s="275" t="str">
        <f>Z62</f>
        <v>Kurdiovský Lukáš</v>
      </c>
      <c r="AC74" s="288"/>
      <c r="AF74" s="49"/>
    </row>
    <row r="75" spans="1:32">
      <c r="A75" s="68"/>
      <c r="B75" s="67"/>
      <c r="C75" s="68"/>
      <c r="D75" s="67"/>
      <c r="E75" s="139"/>
      <c r="F75" s="139"/>
      <c r="G75" s="139"/>
      <c r="H75" s="139"/>
      <c r="I75" s="139"/>
      <c r="J75" s="139"/>
      <c r="K75" s="164"/>
      <c r="L75" s="169"/>
      <c r="M75" s="139"/>
      <c r="N75" s="139"/>
      <c r="O75" s="139"/>
      <c r="P75" s="139"/>
      <c r="Q75" s="139"/>
      <c r="R75" s="139"/>
      <c r="S75" s="139"/>
      <c r="U75" s="283" t="s">
        <v>144</v>
      </c>
      <c r="V75" s="283"/>
      <c r="Y75" s="283" t="s">
        <v>66</v>
      </c>
      <c r="Z75" s="283"/>
      <c r="AA75" s="162"/>
      <c r="AF75" s="49"/>
    </row>
    <row r="76" spans="1:32">
      <c r="A76" s="68"/>
      <c r="B76" s="67"/>
      <c r="C76" s="68"/>
      <c r="D76" s="67"/>
      <c r="E76" s="139"/>
      <c r="F76" s="139"/>
      <c r="G76" s="139"/>
      <c r="H76" s="139"/>
      <c r="I76" s="139"/>
      <c r="J76" s="139"/>
      <c r="K76" s="164"/>
      <c r="L76" s="38"/>
      <c r="M76" s="139"/>
      <c r="N76" s="139"/>
      <c r="O76" s="139"/>
      <c r="P76" s="139"/>
      <c r="Q76" s="139"/>
      <c r="R76" s="139"/>
      <c r="S76" s="139"/>
      <c r="U76" s="173"/>
      <c r="Z76" s="161"/>
      <c r="AA76" s="162"/>
      <c r="AF76" s="49"/>
    </row>
    <row r="77" spans="1:32">
      <c r="A77" s="68"/>
      <c r="B77" s="67"/>
      <c r="C77" s="68"/>
      <c r="D77" s="67"/>
      <c r="E77" s="139"/>
      <c r="F77" s="139"/>
      <c r="G77" s="139"/>
      <c r="H77" s="139"/>
      <c r="I77" s="139"/>
      <c r="J77" s="139"/>
      <c r="K77" s="164"/>
      <c r="L77" s="38"/>
      <c r="M77" s="139"/>
      <c r="N77" s="139"/>
      <c r="O77" s="139"/>
      <c r="P77" s="139"/>
      <c r="Q77" s="139"/>
      <c r="R77" s="139"/>
      <c r="S77" s="139"/>
      <c r="U77" s="173" t="s">
        <v>18</v>
      </c>
      <c r="V77" s="267" t="str">
        <f>L6</f>
        <v>Huslík Martin</v>
      </c>
      <c r="W77" s="267"/>
      <c r="X77" s="152"/>
      <c r="Y77" s="152"/>
      <c r="Z77" s="159"/>
      <c r="AA77" s="160"/>
      <c r="AF77" s="49"/>
    </row>
    <row r="78" spans="1:32">
      <c r="A78" s="68"/>
      <c r="B78" s="67"/>
      <c r="C78" s="68"/>
      <c r="D78" s="67"/>
      <c r="E78" s="139"/>
      <c r="F78" s="139"/>
      <c r="G78" s="139"/>
      <c r="H78" s="139"/>
      <c r="I78" s="139"/>
      <c r="J78" s="139"/>
      <c r="K78" s="164"/>
      <c r="L78" s="165"/>
      <c r="M78" s="92"/>
      <c r="N78" s="93"/>
      <c r="O78" s="92"/>
      <c r="P78" s="139"/>
      <c r="Q78" s="139"/>
      <c r="R78" s="139"/>
      <c r="S78" s="139"/>
      <c r="U78" s="173"/>
      <c r="V78" s="152"/>
      <c r="W78" s="154"/>
      <c r="X78" s="152"/>
      <c r="Y78" s="152"/>
      <c r="Z78" s="159"/>
      <c r="AA78" s="160"/>
      <c r="AF78" s="49"/>
    </row>
    <row r="79" spans="1:32">
      <c r="A79" s="68"/>
      <c r="B79" s="67"/>
      <c r="C79" s="68"/>
      <c r="D79" s="67"/>
      <c r="E79" s="139"/>
      <c r="F79" s="139"/>
      <c r="G79" s="139"/>
      <c r="H79" s="139"/>
      <c r="I79" s="139"/>
      <c r="J79" s="139"/>
      <c r="K79" s="164"/>
      <c r="L79" s="165"/>
      <c r="M79" s="139"/>
      <c r="N79" s="139"/>
      <c r="O79" s="139"/>
      <c r="P79" s="139"/>
      <c r="Q79" s="139"/>
      <c r="R79" s="139"/>
      <c r="S79" s="139"/>
      <c r="U79" s="173"/>
      <c r="V79" s="152"/>
      <c r="W79" s="155"/>
      <c r="X79" s="152"/>
      <c r="Y79" s="152"/>
      <c r="Z79" s="159"/>
      <c r="AA79" s="160"/>
      <c r="AF79" s="49"/>
    </row>
    <row r="80" spans="1:32">
      <c r="A80" s="68"/>
      <c r="B80" s="67"/>
      <c r="C80" s="68"/>
      <c r="D80" s="67"/>
      <c r="E80" s="139"/>
      <c r="F80" s="139"/>
      <c r="G80" s="139"/>
      <c r="H80" s="139"/>
      <c r="I80" s="139"/>
      <c r="J80" s="139"/>
      <c r="K80" s="164"/>
      <c r="L80" s="165"/>
      <c r="M80" s="139"/>
      <c r="N80" s="139"/>
      <c r="O80" s="139"/>
      <c r="P80" s="139"/>
      <c r="Q80" s="139"/>
      <c r="R80" s="139"/>
      <c r="S80" s="139"/>
      <c r="U80" s="173"/>
      <c r="V80" s="152"/>
      <c r="W80" s="155"/>
      <c r="X80" s="268" t="str">
        <f>V83</f>
        <v>Kozák Jan</v>
      </c>
      <c r="Y80" s="267"/>
      <c r="Z80" s="159"/>
      <c r="AA80" s="160"/>
      <c r="AF80" s="49"/>
    </row>
    <row r="81" spans="5:32"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U81" s="173"/>
      <c r="V81" s="152"/>
      <c r="W81" s="155"/>
      <c r="X81" s="156"/>
      <c r="Y81" s="154"/>
      <c r="Z81" s="159"/>
      <c r="AA81" s="160"/>
      <c r="AF81" s="49"/>
    </row>
    <row r="82" spans="5:32"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U82" s="173"/>
      <c r="V82" s="152"/>
      <c r="W82" s="155"/>
      <c r="X82" s="152"/>
      <c r="Y82" s="155"/>
      <c r="Z82" s="159"/>
      <c r="AA82" s="160"/>
      <c r="AF82" s="49"/>
    </row>
    <row r="83" spans="5:32"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U83" s="173" t="s">
        <v>51</v>
      </c>
      <c r="V83" s="277" t="str">
        <f>L34</f>
        <v>Kozák Jan</v>
      </c>
      <c r="W83" s="281"/>
      <c r="X83" s="152"/>
      <c r="Y83" s="155"/>
      <c r="Z83" s="159"/>
      <c r="AA83" s="160"/>
      <c r="AF83" s="49"/>
    </row>
    <row r="84" spans="5:32"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U84" s="173"/>
      <c r="V84" s="152"/>
      <c r="W84" s="157"/>
      <c r="X84" s="158"/>
      <c r="Y84" s="155"/>
      <c r="Z84" s="159"/>
      <c r="AA84" s="160"/>
      <c r="AF84" s="49"/>
    </row>
    <row r="85" spans="5:32"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U85" s="173"/>
      <c r="V85" s="152"/>
      <c r="W85" s="158"/>
      <c r="X85" s="158"/>
      <c r="Y85" s="155"/>
      <c r="Z85" s="159"/>
      <c r="AA85" s="160"/>
      <c r="AF85" s="49"/>
    </row>
    <row r="86" spans="5:32"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U86" s="271"/>
      <c r="V86" s="271"/>
      <c r="W86" s="272"/>
      <c r="X86" s="272"/>
      <c r="Y86" s="155"/>
      <c r="Z86" s="286" t="str">
        <f>X92</f>
        <v>Jůza Petr</v>
      </c>
      <c r="AA86" s="287"/>
      <c r="AF86" s="49"/>
    </row>
    <row r="87" spans="5:32"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U87" s="271"/>
      <c r="V87" s="271"/>
      <c r="W87" s="278"/>
      <c r="X87" s="278"/>
      <c r="Y87" s="155"/>
      <c r="Z87" s="279"/>
      <c r="AA87" s="282"/>
      <c r="AF87" s="49"/>
    </row>
    <row r="88" spans="5:32"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U88" s="173"/>
      <c r="V88" s="152"/>
      <c r="W88" s="152"/>
      <c r="X88" s="152"/>
      <c r="Y88" s="155"/>
      <c r="Z88" s="153"/>
      <c r="AA88" s="153"/>
      <c r="AF88" s="49"/>
    </row>
    <row r="89" spans="5:32"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U89" s="173"/>
      <c r="V89" s="267"/>
      <c r="W89" s="267"/>
      <c r="X89" s="152"/>
      <c r="Y89" s="155"/>
      <c r="Z89" s="153"/>
      <c r="AA89" s="153"/>
      <c r="AF89" s="49"/>
    </row>
    <row r="90" spans="5:32"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U90" s="173"/>
      <c r="V90" s="152"/>
      <c r="W90" s="154"/>
      <c r="X90" s="152"/>
      <c r="Y90" s="155"/>
      <c r="Z90" s="153"/>
      <c r="AA90" s="153"/>
      <c r="AF90" s="49"/>
    </row>
    <row r="91" spans="5:32"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U91" s="173"/>
      <c r="V91" s="152"/>
      <c r="W91" s="155"/>
      <c r="X91" s="152"/>
      <c r="Y91" s="155"/>
      <c r="Z91" s="153"/>
      <c r="AA91" s="153"/>
      <c r="AF91" s="49"/>
    </row>
    <row r="92" spans="5:32">
      <c r="U92" s="173"/>
      <c r="V92" s="152"/>
      <c r="W92" s="173" t="s">
        <v>53</v>
      </c>
      <c r="X92" s="276" t="str">
        <f>L15</f>
        <v>Jůza Petr</v>
      </c>
      <c r="Y92" s="281"/>
      <c r="Z92" s="153"/>
      <c r="AA92" s="153"/>
      <c r="AF92" s="49"/>
    </row>
    <row r="93" spans="5:32">
      <c r="U93" s="173"/>
      <c r="V93" s="152"/>
      <c r="W93" s="155"/>
      <c r="X93" s="156"/>
      <c r="Y93" s="157"/>
      <c r="Z93" s="153"/>
      <c r="AA93" s="153"/>
      <c r="AF93" s="49"/>
    </row>
    <row r="94" spans="5:32">
      <c r="U94" s="173"/>
      <c r="V94" s="152"/>
      <c r="W94" s="155"/>
      <c r="X94" s="152"/>
      <c r="Y94" s="158"/>
      <c r="Z94" s="153"/>
      <c r="AA94" s="153"/>
      <c r="AF94" s="49"/>
    </row>
    <row r="95" spans="5:32">
      <c r="U95" s="173"/>
      <c r="V95" s="267"/>
      <c r="W95" s="269"/>
      <c r="X95" s="152"/>
      <c r="Y95" s="152"/>
      <c r="Z95" s="153"/>
      <c r="AA95" s="153"/>
      <c r="AF95" s="49"/>
    </row>
    <row r="96" spans="5:32">
      <c r="U96" s="144"/>
    </row>
    <row r="97" spans="21:27">
      <c r="U97" s="144"/>
    </row>
    <row r="98" spans="21:27">
      <c r="U98" s="144"/>
    </row>
    <row r="99" spans="21:27">
      <c r="U99" s="144"/>
      <c r="Y99" s="273" t="s">
        <v>160</v>
      </c>
      <c r="Z99" s="273"/>
      <c r="AA99" s="273"/>
    </row>
    <row r="100" spans="21:27">
      <c r="U100" s="144"/>
    </row>
    <row r="101" spans="21:27">
      <c r="U101" s="144"/>
      <c r="V101" s="267"/>
      <c r="W101" s="267"/>
      <c r="X101" s="152"/>
      <c r="Y101" s="152"/>
      <c r="Z101" s="153"/>
      <c r="AA101" s="153"/>
    </row>
    <row r="102" spans="21:27">
      <c r="U102" s="144"/>
      <c r="V102" s="152"/>
      <c r="W102" s="154"/>
      <c r="X102" s="152"/>
      <c r="Y102" s="152"/>
      <c r="Z102" s="153"/>
      <c r="AA102" s="153"/>
    </row>
    <row r="103" spans="21:27">
      <c r="U103" s="144"/>
      <c r="V103" s="152"/>
      <c r="W103" s="155"/>
      <c r="X103" s="152"/>
      <c r="Y103" s="152"/>
      <c r="Z103" s="153"/>
      <c r="AA103" s="153"/>
    </row>
    <row r="104" spans="21:27">
      <c r="U104" s="144"/>
      <c r="V104" s="152"/>
      <c r="W104" s="144" t="s">
        <v>19</v>
      </c>
      <c r="X104" s="268" t="str">
        <f>L8</f>
        <v>Malý Petr</v>
      </c>
      <c r="Y104" s="267"/>
      <c r="Z104" s="153"/>
      <c r="AA104" s="153"/>
    </row>
    <row r="105" spans="21:27">
      <c r="U105" s="144"/>
      <c r="V105" s="152"/>
      <c r="W105" s="155"/>
      <c r="X105" s="156"/>
      <c r="Y105" s="154"/>
      <c r="Z105" s="153"/>
      <c r="AA105" s="153"/>
    </row>
    <row r="106" spans="21:27">
      <c r="U106" s="144"/>
      <c r="V106" s="152"/>
      <c r="W106" s="155"/>
      <c r="X106" s="152"/>
      <c r="Y106" s="155"/>
      <c r="Z106" s="153"/>
      <c r="AA106" s="153"/>
    </row>
    <row r="107" spans="21:27">
      <c r="U107" s="144"/>
      <c r="V107" s="267"/>
      <c r="W107" s="269"/>
      <c r="X107" s="152"/>
      <c r="Y107" s="155"/>
      <c r="Z107" s="153"/>
      <c r="AA107" s="153"/>
    </row>
    <row r="108" spans="21:27">
      <c r="U108" s="144"/>
      <c r="V108" s="152"/>
      <c r="W108" s="157"/>
      <c r="X108" s="158"/>
      <c r="Y108" s="155"/>
      <c r="Z108" s="153"/>
      <c r="AA108" s="153"/>
    </row>
    <row r="109" spans="21:27">
      <c r="U109" s="144"/>
      <c r="V109" s="152"/>
      <c r="W109" s="158"/>
      <c r="X109" s="158"/>
      <c r="Y109" s="155"/>
      <c r="Z109" s="153"/>
      <c r="AA109" s="153"/>
    </row>
    <row r="110" spans="21:27">
      <c r="U110" s="271"/>
      <c r="V110" s="271"/>
      <c r="W110" s="272"/>
      <c r="X110" s="272"/>
      <c r="Y110" s="155"/>
      <c r="Z110" s="286" t="str">
        <f>X104</f>
        <v>Malý Petr</v>
      </c>
      <c r="AA110" s="289"/>
    </row>
    <row r="111" spans="21:27">
      <c r="U111" s="271"/>
      <c r="V111" s="271"/>
      <c r="W111" s="278"/>
      <c r="X111" s="278"/>
      <c r="Y111" s="155"/>
      <c r="Z111" s="279"/>
      <c r="AA111" s="280"/>
    </row>
    <row r="112" spans="21:27">
      <c r="U112" s="144"/>
      <c r="V112" s="152"/>
      <c r="W112" s="152"/>
      <c r="X112" s="152"/>
      <c r="Y112" s="155"/>
      <c r="Z112" s="159"/>
      <c r="AA112" s="160"/>
    </row>
    <row r="113" spans="21:29">
      <c r="U113" s="144" t="s">
        <v>55</v>
      </c>
      <c r="V113" s="267" t="str">
        <f>L16</f>
        <v>Kejř Jakub</v>
      </c>
      <c r="W113" s="267"/>
      <c r="X113" s="152"/>
      <c r="Y113" s="155"/>
      <c r="Z113" s="159"/>
      <c r="AA113" s="160"/>
    </row>
    <row r="114" spans="21:29">
      <c r="U114" s="144"/>
      <c r="V114" s="152"/>
      <c r="W114" s="154"/>
      <c r="X114" s="152"/>
      <c r="Y114" s="155"/>
      <c r="Z114" s="159"/>
      <c r="AA114" s="160"/>
    </row>
    <row r="115" spans="21:29">
      <c r="U115" s="144"/>
      <c r="V115" s="152"/>
      <c r="W115" s="155"/>
      <c r="X115" s="152"/>
      <c r="Y115" s="155"/>
      <c r="Z115" s="159"/>
      <c r="AA115" s="160"/>
    </row>
    <row r="116" spans="21:29">
      <c r="U116" s="144"/>
      <c r="V116" s="152"/>
      <c r="W116" s="155"/>
      <c r="X116" s="276" t="str">
        <f>V119</f>
        <v>Kočárník Jan</v>
      </c>
      <c r="Y116" s="281"/>
      <c r="Z116" s="159"/>
      <c r="AA116" s="160"/>
    </row>
    <row r="117" spans="21:29">
      <c r="U117" s="144"/>
      <c r="V117" s="152"/>
      <c r="W117" s="155"/>
      <c r="X117" s="156"/>
      <c r="Y117" s="157"/>
      <c r="Z117" s="159"/>
      <c r="AA117" s="160"/>
    </row>
    <row r="118" spans="21:29">
      <c r="U118" s="144"/>
      <c r="V118" s="152"/>
      <c r="W118" s="155"/>
      <c r="X118" s="152"/>
      <c r="Y118" s="158"/>
      <c r="Z118" s="159"/>
      <c r="AA118" s="160"/>
    </row>
    <row r="119" spans="21:29">
      <c r="U119" s="144" t="s">
        <v>57</v>
      </c>
      <c r="V119" s="267" t="str">
        <f>L24</f>
        <v>Kočárník Jan</v>
      </c>
      <c r="W119" s="269"/>
      <c r="X119" s="152"/>
      <c r="Y119" s="152"/>
      <c r="Z119" s="159"/>
      <c r="AA119" s="160"/>
    </row>
    <row r="120" spans="21:29">
      <c r="U120" s="144"/>
      <c r="Z120" s="161"/>
      <c r="AA120" s="162"/>
    </row>
    <row r="121" spans="21:29">
      <c r="U121" s="144"/>
      <c r="Z121" s="161"/>
      <c r="AA121" s="162"/>
    </row>
    <row r="122" spans="21:29">
      <c r="U122" s="274" t="str">
        <f>V125</f>
        <v>Kopecký Jakub</v>
      </c>
      <c r="V122" s="274"/>
      <c r="Y122" s="274" t="str">
        <f>X116</f>
        <v>Kočárník Jan</v>
      </c>
      <c r="Z122" s="274"/>
      <c r="AA122" s="162"/>
      <c r="AB122" s="275" t="str">
        <f>Z110</f>
        <v>Malý Petr</v>
      </c>
      <c r="AC122" s="274"/>
    </row>
    <row r="123" spans="21:29">
      <c r="U123" s="283" t="s">
        <v>153</v>
      </c>
      <c r="V123" s="283"/>
      <c r="Y123" s="283" t="s">
        <v>154</v>
      </c>
      <c r="Z123" s="283"/>
      <c r="AA123" s="162"/>
      <c r="AC123" s="163"/>
    </row>
    <row r="124" spans="21:29">
      <c r="U124" s="144"/>
      <c r="Z124" s="161"/>
      <c r="AA124" s="162"/>
      <c r="AC124" s="162"/>
    </row>
    <row r="125" spans="21:29">
      <c r="U125" s="144" t="s">
        <v>155</v>
      </c>
      <c r="V125" s="267" t="str">
        <f>L57</f>
        <v>Kopecký Jakub</v>
      </c>
      <c r="W125" s="267"/>
      <c r="X125" s="152"/>
      <c r="Y125" s="152"/>
      <c r="Z125" s="159"/>
      <c r="AA125" s="160"/>
      <c r="AC125" s="162"/>
    </row>
    <row r="126" spans="21:29">
      <c r="U126" s="144"/>
      <c r="V126" s="152"/>
      <c r="W126" s="155"/>
      <c r="X126" s="152"/>
      <c r="Y126" s="152"/>
      <c r="Z126" s="159"/>
      <c r="AA126" s="160"/>
      <c r="AC126" s="162"/>
    </row>
    <row r="127" spans="21:29">
      <c r="U127" s="144"/>
      <c r="V127" s="152"/>
      <c r="W127" s="155"/>
      <c r="X127" s="152"/>
      <c r="Y127" s="152"/>
      <c r="Z127" s="159"/>
      <c r="AA127" s="160"/>
      <c r="AC127" s="162"/>
    </row>
    <row r="128" spans="21:29">
      <c r="U128" s="144"/>
      <c r="V128" s="152"/>
      <c r="W128" s="155"/>
      <c r="X128" s="268" t="str">
        <f>V131</f>
        <v>Bufka Filip</v>
      </c>
      <c r="Y128" s="267"/>
      <c r="Z128" s="159"/>
      <c r="AA128" s="160"/>
      <c r="AC128" s="162"/>
    </row>
    <row r="129" spans="21:29">
      <c r="U129" s="144"/>
      <c r="V129" s="152"/>
      <c r="W129" s="155"/>
      <c r="X129" s="156"/>
      <c r="Y129" s="154"/>
      <c r="Z129" s="159"/>
      <c r="AA129" s="160"/>
      <c r="AC129" s="162"/>
    </row>
    <row r="130" spans="21:29">
      <c r="U130" s="144"/>
      <c r="V130" s="152"/>
      <c r="W130" s="155"/>
      <c r="X130" s="152"/>
      <c r="Y130" s="155"/>
      <c r="Z130" s="159"/>
      <c r="AA130" s="160"/>
      <c r="AC130" s="162"/>
    </row>
    <row r="131" spans="21:29">
      <c r="U131" s="144" t="s">
        <v>156</v>
      </c>
      <c r="V131" s="267" t="str">
        <f>L45</f>
        <v>Bufka Filip</v>
      </c>
      <c r="W131" s="269"/>
      <c r="X131" s="152"/>
      <c r="Y131" s="155"/>
      <c r="Z131" s="159"/>
      <c r="AA131" s="160"/>
      <c r="AC131" s="162"/>
    </row>
    <row r="132" spans="21:29">
      <c r="U132" s="144"/>
      <c r="V132" s="152"/>
      <c r="W132" s="157"/>
      <c r="X132" s="158"/>
      <c r="Y132" s="155"/>
      <c r="Z132" s="159"/>
      <c r="AA132" s="160"/>
      <c r="AC132" s="162"/>
    </row>
    <row r="133" spans="21:29">
      <c r="U133" s="144"/>
      <c r="V133" s="152"/>
      <c r="W133" s="158"/>
      <c r="X133" s="158"/>
      <c r="Y133" s="155"/>
      <c r="Z133" s="159"/>
      <c r="AA133" s="160"/>
      <c r="AC133" s="162"/>
    </row>
    <row r="134" spans="21:29">
      <c r="U134" s="272"/>
      <c r="V134" s="272"/>
      <c r="W134" s="272"/>
      <c r="X134" s="272"/>
      <c r="Y134" s="155"/>
      <c r="Z134" s="286" t="str">
        <f>X140</f>
        <v>Kšír Matyáš</v>
      </c>
      <c r="AA134" s="287"/>
      <c r="AC134" s="162"/>
    </row>
    <row r="135" spans="21:29">
      <c r="U135" s="271"/>
      <c r="V135" s="271"/>
      <c r="W135" s="278"/>
      <c r="X135" s="278"/>
      <c r="Y135" s="155"/>
      <c r="Z135" s="279"/>
      <c r="AA135" s="282"/>
      <c r="AC135" s="162"/>
    </row>
    <row r="136" spans="21:29">
      <c r="U136" s="144"/>
      <c r="V136" s="152"/>
      <c r="W136" s="152"/>
      <c r="X136" s="152"/>
      <c r="Y136" s="155"/>
      <c r="Z136" s="153"/>
      <c r="AA136" s="153"/>
      <c r="AC136" s="162"/>
    </row>
    <row r="137" spans="21:29">
      <c r="U137" s="144"/>
      <c r="V137" s="267"/>
      <c r="W137" s="267"/>
      <c r="X137" s="152"/>
      <c r="Y137" s="155"/>
      <c r="Z137" s="153"/>
      <c r="AA137" s="153"/>
      <c r="AC137" s="162"/>
    </row>
    <row r="138" spans="21:29">
      <c r="U138" s="144"/>
      <c r="V138" s="152"/>
      <c r="W138" s="154"/>
      <c r="X138" s="152"/>
      <c r="Y138" s="155"/>
      <c r="Z138" s="153"/>
      <c r="AA138" s="153"/>
      <c r="AC138" s="162"/>
    </row>
    <row r="139" spans="21:29">
      <c r="U139" s="144"/>
      <c r="V139" s="152"/>
      <c r="W139" s="155"/>
      <c r="X139" s="152"/>
      <c r="Y139" s="155"/>
      <c r="Z139" s="153"/>
      <c r="AA139" s="153"/>
      <c r="AC139" s="162"/>
    </row>
    <row r="140" spans="21:29">
      <c r="U140" s="144"/>
      <c r="V140" s="152"/>
      <c r="W140" s="170" t="s">
        <v>43</v>
      </c>
      <c r="X140" s="276" t="str">
        <f>L36</f>
        <v>Kšír Matyáš</v>
      </c>
      <c r="Y140" s="281"/>
      <c r="Z140" s="153"/>
      <c r="AA140" s="153"/>
      <c r="AC140" s="162"/>
    </row>
    <row r="141" spans="21:29">
      <c r="U141" s="144"/>
      <c r="V141" s="152"/>
      <c r="W141" s="155"/>
      <c r="X141" s="156"/>
      <c r="Y141" s="157"/>
      <c r="Z141" s="153"/>
      <c r="AA141" s="153"/>
      <c r="AC141" s="162"/>
    </row>
    <row r="142" spans="21:29">
      <c r="U142" s="144"/>
      <c r="V142" s="152"/>
      <c r="W142" s="155"/>
      <c r="X142" s="152"/>
      <c r="Y142" s="158"/>
      <c r="Z142" s="153"/>
      <c r="AA142" s="153"/>
      <c r="AC142" s="162"/>
    </row>
    <row r="143" spans="21:29">
      <c r="U143" s="144"/>
      <c r="V143" s="267"/>
      <c r="W143" s="269"/>
      <c r="X143" s="152"/>
      <c r="Y143" s="152"/>
      <c r="Z143" s="153"/>
      <c r="AA143" s="153"/>
      <c r="AC143" s="162"/>
    </row>
    <row r="144" spans="21:29">
      <c r="U144" s="144"/>
      <c r="AC144" s="162"/>
    </row>
    <row r="145" spans="21:31">
      <c r="U145" s="144"/>
      <c r="AC145" s="162"/>
    </row>
    <row r="146" spans="21:31">
      <c r="U146" s="271"/>
      <c r="V146" s="271"/>
      <c r="AA146" s="274" t="str">
        <f>Z134</f>
        <v>Kšír Matyáš</v>
      </c>
      <c r="AB146" s="274"/>
      <c r="AC146" s="162"/>
      <c r="AD146" s="275" t="str">
        <f>AB171</f>
        <v xml:space="preserve">Juřica Patrik </v>
      </c>
      <c r="AE146" s="274"/>
    </row>
    <row r="147" spans="21:31">
      <c r="U147" s="144"/>
      <c r="V147" s="161"/>
      <c r="AA147" s="283" t="s">
        <v>157</v>
      </c>
      <c r="AB147" s="283"/>
      <c r="AC147" s="162"/>
      <c r="AD147" s="285" t="s">
        <v>64</v>
      </c>
      <c r="AE147" s="283"/>
    </row>
    <row r="148" spans="21:31">
      <c r="U148" s="144"/>
      <c r="AC148" s="162"/>
    </row>
    <row r="149" spans="21:31">
      <c r="U149" s="144"/>
      <c r="AC149" s="162"/>
    </row>
    <row r="150" spans="21:31">
      <c r="U150" s="144"/>
      <c r="V150" s="267"/>
      <c r="W150" s="267"/>
      <c r="X150" s="152"/>
      <c r="Y150" s="152"/>
      <c r="Z150" s="153"/>
      <c r="AA150" s="153"/>
      <c r="AC150" s="162"/>
    </row>
    <row r="151" spans="21:31">
      <c r="U151" s="144"/>
      <c r="V151" s="152"/>
      <c r="W151" s="154"/>
      <c r="X151" s="152"/>
      <c r="Y151" s="152"/>
      <c r="Z151" s="153"/>
      <c r="AA151" s="153"/>
      <c r="AC151" s="162"/>
    </row>
    <row r="152" spans="21:31">
      <c r="U152" s="144"/>
      <c r="V152" s="152"/>
      <c r="W152" s="155"/>
      <c r="X152" s="152"/>
      <c r="Y152" s="152"/>
      <c r="Z152" s="153"/>
      <c r="AA152" s="153"/>
      <c r="AC152" s="162"/>
    </row>
    <row r="153" spans="21:31">
      <c r="U153" s="144"/>
      <c r="V153" s="152"/>
      <c r="W153" s="170" t="s">
        <v>52</v>
      </c>
      <c r="X153" s="268" t="str">
        <f>L26</f>
        <v>Musil Martin</v>
      </c>
      <c r="Y153" s="267"/>
      <c r="Z153" s="153"/>
      <c r="AA153" s="153"/>
      <c r="AC153" s="162"/>
    </row>
    <row r="154" spans="21:31">
      <c r="U154" s="144"/>
      <c r="V154" s="152"/>
      <c r="W154" s="155"/>
      <c r="X154" s="156"/>
      <c r="Y154" s="154"/>
      <c r="Z154" s="153"/>
      <c r="AA154" s="153"/>
      <c r="AC154" s="162"/>
    </row>
    <row r="155" spans="21:31">
      <c r="U155" s="144"/>
      <c r="V155" s="152"/>
      <c r="W155" s="155"/>
      <c r="X155" s="152"/>
      <c r="Y155" s="155"/>
      <c r="Z155" s="153"/>
      <c r="AA155" s="153"/>
      <c r="AC155" s="162"/>
    </row>
    <row r="156" spans="21:31">
      <c r="U156" s="144"/>
      <c r="V156" s="267"/>
      <c r="W156" s="269"/>
      <c r="X156" s="152"/>
      <c r="Y156" s="155"/>
      <c r="Z156" s="153"/>
      <c r="AA156" s="153"/>
      <c r="AC156" s="162"/>
    </row>
    <row r="157" spans="21:31">
      <c r="U157" s="144"/>
      <c r="V157" s="152"/>
      <c r="W157" s="157"/>
      <c r="X157" s="158"/>
      <c r="Y157" s="155"/>
      <c r="Z157" s="153"/>
      <c r="AA157" s="153"/>
      <c r="AC157" s="162"/>
    </row>
    <row r="158" spans="21:31">
      <c r="U158" s="144"/>
      <c r="V158" s="152"/>
      <c r="W158" s="158"/>
      <c r="X158" s="158"/>
      <c r="Y158" s="155"/>
      <c r="Z158" s="153"/>
      <c r="AA158" s="153"/>
      <c r="AC158" s="162"/>
    </row>
    <row r="159" spans="21:31">
      <c r="U159" s="271"/>
      <c r="V159" s="271"/>
      <c r="W159" s="158"/>
      <c r="X159" s="158"/>
      <c r="Y159" s="155"/>
      <c r="Z159" s="286" t="str">
        <f>X165</f>
        <v>Vojtovič Zdeněk</v>
      </c>
      <c r="AA159" s="289"/>
      <c r="AC159" s="162"/>
    </row>
    <row r="160" spans="21:31">
      <c r="U160" s="271"/>
      <c r="V160" s="271"/>
      <c r="W160" s="171"/>
      <c r="X160" s="171"/>
      <c r="Y160" s="155"/>
      <c r="Z160" s="279"/>
      <c r="AA160" s="280"/>
      <c r="AC160" s="162"/>
    </row>
    <row r="161" spans="21:29">
      <c r="U161" s="144"/>
      <c r="V161" s="152"/>
      <c r="W161" s="152"/>
      <c r="X161" s="152"/>
      <c r="Y161" s="155"/>
      <c r="Z161" s="159"/>
      <c r="AA161" s="160"/>
      <c r="AC161" s="162"/>
    </row>
    <row r="162" spans="21:29">
      <c r="U162" s="144" t="s">
        <v>158</v>
      </c>
      <c r="V162" s="267" t="str">
        <f>L47</f>
        <v>Vojtovič Zdeněk</v>
      </c>
      <c r="W162" s="267"/>
      <c r="X162" s="152"/>
      <c r="Y162" s="155"/>
      <c r="Z162" s="159"/>
      <c r="AA162" s="160"/>
      <c r="AC162" s="162"/>
    </row>
    <row r="163" spans="21:29">
      <c r="U163" s="144"/>
      <c r="V163" s="152"/>
      <c r="W163" s="154"/>
      <c r="X163" s="152"/>
      <c r="Y163" s="155"/>
      <c r="Z163" s="159"/>
      <c r="AA163" s="160"/>
      <c r="AC163" s="162"/>
    </row>
    <row r="164" spans="21:29">
      <c r="U164" s="144"/>
      <c r="V164" s="152"/>
      <c r="W164" s="155"/>
      <c r="X164" s="152"/>
      <c r="Y164" s="155"/>
      <c r="Z164" s="159"/>
      <c r="AA164" s="160"/>
      <c r="AC164" s="162"/>
    </row>
    <row r="165" spans="21:29">
      <c r="U165" s="144"/>
      <c r="V165" s="152"/>
      <c r="W165" s="155"/>
      <c r="X165" s="276" t="str">
        <f>V162</f>
        <v>Vojtovič Zdeněk</v>
      </c>
      <c r="Y165" s="281"/>
      <c r="Z165" s="159"/>
      <c r="AA165" s="160"/>
      <c r="AC165" s="162"/>
    </row>
    <row r="166" spans="21:29">
      <c r="U166" s="144"/>
      <c r="V166" s="152"/>
      <c r="W166" s="155"/>
      <c r="X166" s="156"/>
      <c r="Y166" s="157"/>
      <c r="Z166" s="159"/>
      <c r="AA166" s="160"/>
      <c r="AC166" s="162"/>
    </row>
    <row r="167" spans="21:29">
      <c r="U167" s="144"/>
      <c r="V167" s="152"/>
      <c r="W167" s="155"/>
      <c r="X167" s="152"/>
      <c r="Y167" s="158"/>
      <c r="Z167" s="159"/>
      <c r="AA167" s="160"/>
      <c r="AC167" s="162"/>
    </row>
    <row r="168" spans="21:29">
      <c r="U168" s="144" t="s">
        <v>159</v>
      </c>
      <c r="V168" s="267" t="str">
        <f>L55</f>
        <v>bye</v>
      </c>
      <c r="W168" s="269"/>
      <c r="X168" s="152"/>
      <c r="Y168" s="152"/>
      <c r="Z168" s="159"/>
      <c r="AA168" s="160"/>
      <c r="AC168" s="162"/>
    </row>
    <row r="169" spans="21:29">
      <c r="U169" s="144"/>
      <c r="Z169" s="161"/>
      <c r="AA169" s="162"/>
      <c r="AC169" s="162"/>
    </row>
    <row r="170" spans="21:29">
      <c r="U170" s="144"/>
      <c r="Z170" s="161"/>
      <c r="AA170" s="162"/>
      <c r="AC170" s="162"/>
    </row>
    <row r="171" spans="21:29">
      <c r="U171" s="274" t="str">
        <f>V174</f>
        <v>Čeřovský Jaromír</v>
      </c>
      <c r="V171" s="274"/>
      <c r="Y171" s="274" t="str">
        <f>X153</f>
        <v>Musil Martin</v>
      </c>
      <c r="Z171" s="274"/>
      <c r="AA171" s="162"/>
      <c r="AB171" s="275" t="str">
        <f>Z183</f>
        <v xml:space="preserve">Juřica Patrik </v>
      </c>
      <c r="AC171" s="288"/>
    </row>
    <row r="172" spans="21:29">
      <c r="U172" s="283" t="s">
        <v>153</v>
      </c>
      <c r="V172" s="283"/>
      <c r="Y172" s="273" t="s">
        <v>154</v>
      </c>
      <c r="Z172" s="273"/>
      <c r="AA172" s="162"/>
    </row>
    <row r="173" spans="21:29">
      <c r="U173" s="144"/>
      <c r="Z173" s="161"/>
      <c r="AA173" s="162"/>
    </row>
    <row r="174" spans="21:29">
      <c r="U174" s="144" t="s">
        <v>21</v>
      </c>
      <c r="V174" s="267" t="str">
        <f>L7</f>
        <v>Čeřovský Jaromír</v>
      </c>
      <c r="W174" s="267"/>
      <c r="X174" s="152"/>
      <c r="Y174" s="152"/>
      <c r="Z174" s="159"/>
      <c r="AA174" s="160"/>
    </row>
    <row r="175" spans="21:29">
      <c r="U175" s="144"/>
      <c r="V175" s="152"/>
      <c r="W175" s="154"/>
      <c r="X175" s="152"/>
      <c r="Y175" s="152"/>
      <c r="Z175" s="159"/>
      <c r="AA175" s="160"/>
    </row>
    <row r="176" spans="21:29">
      <c r="U176" s="144"/>
      <c r="V176" s="152"/>
      <c r="W176" s="155"/>
      <c r="X176" s="152"/>
      <c r="Y176" s="152"/>
      <c r="Z176" s="159"/>
      <c r="AA176" s="160"/>
    </row>
    <row r="177" spans="21:27">
      <c r="U177" s="144"/>
      <c r="V177" s="152"/>
      <c r="W177" s="155"/>
      <c r="X177" s="268" t="str">
        <f>V180</f>
        <v>Bílek Kryštof</v>
      </c>
      <c r="Y177" s="267"/>
      <c r="Z177" s="159"/>
      <c r="AA177" s="160"/>
    </row>
    <row r="178" spans="21:27">
      <c r="U178" s="144"/>
      <c r="V178" s="152"/>
      <c r="W178" s="155"/>
      <c r="X178" s="156"/>
      <c r="Y178" s="154"/>
      <c r="Z178" s="159"/>
      <c r="AA178" s="160"/>
    </row>
    <row r="179" spans="21:27">
      <c r="U179" s="144"/>
      <c r="V179" s="152"/>
      <c r="W179" s="155"/>
      <c r="X179" s="152"/>
      <c r="Y179" s="155"/>
      <c r="Z179" s="159"/>
      <c r="AA179" s="160"/>
    </row>
    <row r="180" spans="21:27">
      <c r="U180" s="144" t="s">
        <v>56</v>
      </c>
      <c r="V180" s="267" t="str">
        <f>L35</f>
        <v>Bílek Kryštof</v>
      </c>
      <c r="W180" s="269"/>
      <c r="X180" s="152"/>
      <c r="Y180" s="155"/>
      <c r="Z180" s="159"/>
      <c r="AA180" s="160"/>
    </row>
    <row r="181" spans="21:27">
      <c r="U181" s="144"/>
      <c r="V181" s="152"/>
      <c r="W181" s="157"/>
      <c r="X181" s="158"/>
      <c r="Y181" s="155"/>
      <c r="Z181" s="159"/>
      <c r="AA181" s="160"/>
    </row>
    <row r="182" spans="21:27">
      <c r="U182" s="144"/>
      <c r="V182" s="152"/>
      <c r="W182" s="158"/>
      <c r="X182" s="158"/>
      <c r="Y182" s="155"/>
      <c r="Z182" s="159"/>
      <c r="AA182" s="160"/>
    </row>
    <row r="183" spans="21:27">
      <c r="U183" s="271"/>
      <c r="V183" s="271"/>
      <c r="W183" s="158"/>
      <c r="X183" s="158"/>
      <c r="Y183" s="155"/>
      <c r="Z183" s="286" t="str">
        <f>X189</f>
        <v xml:space="preserve">Juřica Patrik </v>
      </c>
      <c r="AA183" s="287"/>
    </row>
    <row r="184" spans="21:27">
      <c r="U184" s="271"/>
      <c r="V184" s="271"/>
      <c r="W184" s="171"/>
      <c r="X184" s="171"/>
      <c r="Y184" s="155"/>
      <c r="Z184" s="279"/>
      <c r="AA184" s="282"/>
    </row>
    <row r="185" spans="21:27">
      <c r="U185" s="144"/>
      <c r="V185" s="152"/>
      <c r="W185" s="152"/>
      <c r="X185" s="152"/>
      <c r="Y185" s="155"/>
      <c r="Z185" s="153"/>
      <c r="AA185" s="153"/>
    </row>
    <row r="186" spans="21:27">
      <c r="U186" s="144"/>
      <c r="V186" s="267"/>
      <c r="W186" s="267"/>
      <c r="X186" s="152"/>
      <c r="Y186" s="155"/>
      <c r="Z186" s="153"/>
      <c r="AA186" s="153"/>
    </row>
    <row r="187" spans="21:27">
      <c r="U187" s="144"/>
      <c r="V187" s="152"/>
      <c r="W187" s="154"/>
      <c r="X187" s="152"/>
      <c r="Y187" s="155"/>
      <c r="Z187" s="153"/>
      <c r="AA187" s="153"/>
    </row>
    <row r="188" spans="21:27">
      <c r="U188" s="144"/>
      <c r="V188" s="152"/>
      <c r="W188" s="155"/>
      <c r="X188" s="152"/>
      <c r="Y188" s="155"/>
      <c r="Z188" s="153"/>
      <c r="AA188" s="153"/>
    </row>
    <row r="189" spans="21:27">
      <c r="U189" s="144"/>
      <c r="V189" s="152"/>
      <c r="W189" s="144" t="s">
        <v>59</v>
      </c>
      <c r="X189" s="276" t="str">
        <f>L14</f>
        <v xml:space="preserve">Juřica Patrik </v>
      </c>
      <c r="Y189" s="281"/>
      <c r="Z189" s="153"/>
      <c r="AA189" s="153"/>
    </row>
    <row r="190" spans="21:27">
      <c r="U190" s="144"/>
      <c r="V190" s="152"/>
      <c r="W190" s="155"/>
      <c r="X190" s="156"/>
      <c r="Y190" s="157"/>
      <c r="Z190" s="153"/>
      <c r="AA190" s="153"/>
    </row>
    <row r="191" spans="21:27">
      <c r="U191" s="144"/>
      <c r="V191" s="152"/>
      <c r="W191" s="155"/>
      <c r="X191" s="152"/>
      <c r="Y191" s="158"/>
      <c r="Z191" s="153"/>
      <c r="AA191" s="153"/>
    </row>
    <row r="192" spans="21:27">
      <c r="U192" s="144"/>
      <c r="V192" s="267"/>
      <c r="W192" s="269"/>
      <c r="X192" s="152"/>
      <c r="Y192" s="152"/>
      <c r="Z192" s="153"/>
      <c r="AA192" s="153"/>
    </row>
  </sheetData>
  <mergeCells count="145">
    <mergeCell ref="U184:V184"/>
    <mergeCell ref="Z184:AA184"/>
    <mergeCell ref="V186:W186"/>
    <mergeCell ref="X189:Y189"/>
    <mergeCell ref="V192:W192"/>
    <mergeCell ref="U172:V172"/>
    <mergeCell ref="Y172:Z172"/>
    <mergeCell ref="V174:W174"/>
    <mergeCell ref="X177:Y177"/>
    <mergeCell ref="V180:W180"/>
    <mergeCell ref="U183:V183"/>
    <mergeCell ref="Z183:AA183"/>
    <mergeCell ref="V162:W162"/>
    <mergeCell ref="X165:Y165"/>
    <mergeCell ref="V168:W168"/>
    <mergeCell ref="U171:V171"/>
    <mergeCell ref="Y171:Z171"/>
    <mergeCell ref="AB171:AC171"/>
    <mergeCell ref="X153:Y153"/>
    <mergeCell ref="V156:W156"/>
    <mergeCell ref="U159:V159"/>
    <mergeCell ref="Z159:AA159"/>
    <mergeCell ref="U160:V160"/>
    <mergeCell ref="Z160:AA160"/>
    <mergeCell ref="U146:V146"/>
    <mergeCell ref="AA146:AB146"/>
    <mergeCell ref="AD146:AE146"/>
    <mergeCell ref="AA147:AB147"/>
    <mergeCell ref="AD147:AE147"/>
    <mergeCell ref="V150:W150"/>
    <mergeCell ref="U135:V135"/>
    <mergeCell ref="W135:X135"/>
    <mergeCell ref="Z135:AA135"/>
    <mergeCell ref="V137:W137"/>
    <mergeCell ref="X140:Y140"/>
    <mergeCell ref="V143:W143"/>
    <mergeCell ref="U123:V123"/>
    <mergeCell ref="Y123:Z123"/>
    <mergeCell ref="V125:W125"/>
    <mergeCell ref="X128:Y128"/>
    <mergeCell ref="V131:W131"/>
    <mergeCell ref="U134:V134"/>
    <mergeCell ref="W134:X134"/>
    <mergeCell ref="Z134:AA134"/>
    <mergeCell ref="V113:W113"/>
    <mergeCell ref="X116:Y116"/>
    <mergeCell ref="V119:W119"/>
    <mergeCell ref="U122:V122"/>
    <mergeCell ref="Y122:Z122"/>
    <mergeCell ref="AB122:AC122"/>
    <mergeCell ref="V107:W107"/>
    <mergeCell ref="U110:V110"/>
    <mergeCell ref="W110:X110"/>
    <mergeCell ref="Z110:AA110"/>
    <mergeCell ref="U111:V111"/>
    <mergeCell ref="W111:X111"/>
    <mergeCell ref="Z111:AA111"/>
    <mergeCell ref="V89:W89"/>
    <mergeCell ref="X92:Y92"/>
    <mergeCell ref="V95:W95"/>
    <mergeCell ref="Y99:AA99"/>
    <mergeCell ref="V101:W101"/>
    <mergeCell ref="X104:Y104"/>
    <mergeCell ref="U86:V86"/>
    <mergeCell ref="W86:X86"/>
    <mergeCell ref="Z86:AA86"/>
    <mergeCell ref="U87:V87"/>
    <mergeCell ref="W87:X87"/>
    <mergeCell ref="Z87:AA87"/>
    <mergeCell ref="AB74:AC74"/>
    <mergeCell ref="U75:V75"/>
    <mergeCell ref="Y75:Z75"/>
    <mergeCell ref="V77:W77"/>
    <mergeCell ref="X80:Y80"/>
    <mergeCell ref="V83:W83"/>
    <mergeCell ref="X68:Y68"/>
    <mergeCell ref="V71:W71"/>
    <mergeCell ref="M72:O72"/>
    <mergeCell ref="M73:O73"/>
    <mergeCell ref="U74:V74"/>
    <mergeCell ref="Y74:Z74"/>
    <mergeCell ref="Z62:AA62"/>
    <mergeCell ref="M63:O63"/>
    <mergeCell ref="U63:V63"/>
    <mergeCell ref="W63:X63"/>
    <mergeCell ref="Z63:AA63"/>
    <mergeCell ref="V65:W65"/>
    <mergeCell ref="M53:O53"/>
    <mergeCell ref="V53:W53"/>
    <mergeCell ref="X56:Y56"/>
    <mergeCell ref="V59:W59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V34:W34"/>
    <mergeCell ref="U37:V37"/>
    <mergeCell ref="W37:X37"/>
    <mergeCell ref="Z37:AA37"/>
    <mergeCell ref="U38:V38"/>
    <mergeCell ref="W38:X38"/>
    <mergeCell ref="Z38:AA38"/>
    <mergeCell ref="U26:V26"/>
    <mergeCell ref="Y26:Z26"/>
    <mergeCell ref="V28:W28"/>
    <mergeCell ref="X31:Y31"/>
    <mergeCell ref="M32:O32"/>
    <mergeCell ref="M33:O33"/>
    <mergeCell ref="M22:O22"/>
    <mergeCell ref="V22:W22"/>
    <mergeCell ref="M23:O23"/>
    <mergeCell ref="U25:V25"/>
    <mergeCell ref="Y25:Z25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B3:D3"/>
    <mergeCell ref="E3:G3"/>
    <mergeCell ref="H3:J3"/>
    <mergeCell ref="M3:O3"/>
    <mergeCell ref="Y3:AA3"/>
  </mergeCells>
  <conditionalFormatting sqref="V4 V10 V16 V22">
    <cfRule type="expression" dxfId="35" priority="35" stopIfTrue="1">
      <formula>OR(AND(V4&lt;&gt;"Bye",V5="Bye"),W4=$G$5)</formula>
    </cfRule>
    <cfRule type="expression" dxfId="34" priority="36" stopIfTrue="1">
      <formula>W5=$G$5</formula>
    </cfRule>
  </conditionalFormatting>
  <conditionalFormatting sqref="V5 V11 V17">
    <cfRule type="expression" dxfId="33" priority="33" stopIfTrue="1">
      <formula>OR(AND(V5&lt;&gt;"Bye",V4="Bye"),W5=$G$5)</formula>
    </cfRule>
    <cfRule type="expression" dxfId="32" priority="34" stopIfTrue="1">
      <formula>W4=$G$5</formula>
    </cfRule>
  </conditionalFormatting>
  <conditionalFormatting sqref="V28 V34 V40 V46">
    <cfRule type="expression" dxfId="31" priority="31" stopIfTrue="1">
      <formula>OR(AND(V28&lt;&gt;"Bye",V29="Bye"),W28=$G$5)</formula>
    </cfRule>
    <cfRule type="expression" dxfId="30" priority="32" stopIfTrue="1">
      <formula>W29=$G$5</formula>
    </cfRule>
  </conditionalFormatting>
  <conditionalFormatting sqref="V29 V35 V41">
    <cfRule type="expression" dxfId="29" priority="29" stopIfTrue="1">
      <formula>OR(AND(V29&lt;&gt;"Bye",V28="Bye"),W29=$G$5)</formula>
    </cfRule>
    <cfRule type="expression" dxfId="28" priority="30" stopIfTrue="1">
      <formula>W28=$G$5</formula>
    </cfRule>
  </conditionalFormatting>
  <conditionalFormatting sqref="V53 V59 V65">
    <cfRule type="expression" dxfId="27" priority="27" stopIfTrue="1">
      <formula>OR(AND(V53&lt;&gt;"Bye",V54="Bye"),W53=$G$5)</formula>
    </cfRule>
    <cfRule type="expression" dxfId="26" priority="28" stopIfTrue="1">
      <formula>W54=$G$5</formula>
    </cfRule>
  </conditionalFormatting>
  <conditionalFormatting sqref="V54 V60 V66">
    <cfRule type="expression" dxfId="25" priority="25" stopIfTrue="1">
      <formula>OR(AND(V54&lt;&gt;"Bye",V53="Bye"),W54=$G$5)</formula>
    </cfRule>
    <cfRule type="expression" dxfId="24" priority="26" stopIfTrue="1">
      <formula>W53=$G$5</formula>
    </cfRule>
  </conditionalFormatting>
  <conditionalFormatting sqref="V77 V95 V89">
    <cfRule type="expression" dxfId="23" priority="23" stopIfTrue="1">
      <formula>OR(AND(V77&lt;&gt;"Bye",V78="Bye"),W77=$G$5)</formula>
    </cfRule>
    <cfRule type="expression" dxfId="22" priority="24" stopIfTrue="1">
      <formula>W78=$G$5</formula>
    </cfRule>
  </conditionalFormatting>
  <conditionalFormatting sqref="V78 V84 V90">
    <cfRule type="expression" dxfId="21" priority="21" stopIfTrue="1">
      <formula>OR(AND(V78&lt;&gt;"Bye",V77="Bye"),W78=$G$5)</formula>
    </cfRule>
    <cfRule type="expression" dxfId="20" priority="22" stopIfTrue="1">
      <formula>W77=$G$5</formula>
    </cfRule>
  </conditionalFormatting>
  <conditionalFormatting sqref="V101 V107 V113 V119">
    <cfRule type="expression" dxfId="19" priority="19" stopIfTrue="1">
      <formula>OR(AND(V101&lt;&gt;"Bye",V102="Bye"),W101=$G$5)</formula>
    </cfRule>
    <cfRule type="expression" dxfId="18" priority="20" stopIfTrue="1">
      <formula>W102=$G$5</formula>
    </cfRule>
  </conditionalFormatting>
  <conditionalFormatting sqref="V102 V108 V114">
    <cfRule type="expression" dxfId="17" priority="17" stopIfTrue="1">
      <formula>OR(AND(V102&lt;&gt;"Bye",V101="Bye"),W102=$G$5)</formula>
    </cfRule>
    <cfRule type="expression" dxfId="16" priority="18" stopIfTrue="1">
      <formula>W101=$G$5</formula>
    </cfRule>
  </conditionalFormatting>
  <conditionalFormatting sqref="V143 V131 V137">
    <cfRule type="expression" dxfId="15" priority="15" stopIfTrue="1">
      <formula>OR(AND(V131&lt;&gt;"Bye",V132="Bye"),W131=$G$5)</formula>
    </cfRule>
    <cfRule type="expression" dxfId="14" priority="16" stopIfTrue="1">
      <formula>W132=$G$5</formula>
    </cfRule>
  </conditionalFormatting>
  <conditionalFormatting sqref="V126 V132 V138">
    <cfRule type="expression" dxfId="13" priority="13" stopIfTrue="1">
      <formula>OR(AND(V126&lt;&gt;"Bye",V125="Bye"),W126=$G$5)</formula>
    </cfRule>
    <cfRule type="expression" dxfId="12" priority="14" stopIfTrue="1">
      <formula>W125=$G$5</formula>
    </cfRule>
  </conditionalFormatting>
  <conditionalFormatting sqref="V150 V156 V162 V168">
    <cfRule type="expression" dxfId="11" priority="11" stopIfTrue="1">
      <formula>OR(AND(V150&lt;&gt;"Bye",V151="Bye"),W150=$G$5)</formula>
    </cfRule>
    <cfRule type="expression" dxfId="10" priority="12" stopIfTrue="1">
      <formula>W151=$G$5</formula>
    </cfRule>
  </conditionalFormatting>
  <conditionalFormatting sqref="V151 V157 V163">
    <cfRule type="expression" dxfId="9" priority="9" stopIfTrue="1">
      <formula>OR(AND(V151&lt;&gt;"Bye",V150="Bye"),W151=$G$5)</formula>
    </cfRule>
    <cfRule type="expression" dxfId="8" priority="10" stopIfTrue="1">
      <formula>W150=$G$5</formula>
    </cfRule>
  </conditionalFormatting>
  <conditionalFormatting sqref="V174 V180 V186 V192">
    <cfRule type="expression" dxfId="7" priority="7" stopIfTrue="1">
      <formula>OR(AND(V174&lt;&gt;"Bye",V175="Bye"),W174=$G$5)</formula>
    </cfRule>
    <cfRule type="expression" dxfId="6" priority="8" stopIfTrue="1">
      <formula>W175=$G$5</formula>
    </cfRule>
  </conditionalFormatting>
  <conditionalFormatting sqref="V175 V181 V187">
    <cfRule type="expression" dxfId="5" priority="5" stopIfTrue="1">
      <formula>OR(AND(V175&lt;&gt;"Bye",V174="Bye"),W175=$G$5)</formula>
    </cfRule>
    <cfRule type="expression" dxfId="4" priority="6" stopIfTrue="1">
      <formula>W174=$G$5</formula>
    </cfRule>
  </conditionalFormatting>
  <conditionalFormatting sqref="V125">
    <cfRule type="expression" dxfId="3" priority="3" stopIfTrue="1">
      <formula>OR(AND(V125&lt;&gt;"Bye",V126="Bye"),W125=$G$5)</formula>
    </cfRule>
    <cfRule type="expression" dxfId="2" priority="4" stopIfTrue="1">
      <formula>W126=$G$5</formula>
    </cfRule>
  </conditionalFormatting>
  <conditionalFormatting sqref="U134">
    <cfRule type="expression" dxfId="1" priority="1" stopIfTrue="1">
      <formula>OR(AND(U134&lt;&gt;"Bye",U135="Bye"),V134=$G$5)</formula>
    </cfRule>
    <cfRule type="expression" dxfId="0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U8</vt:lpstr>
      <vt:lpstr>U10 - Dívky</vt:lpstr>
      <vt:lpstr>U10 - Kluci</vt:lpstr>
      <vt:lpstr>U12 - Dívky</vt:lpstr>
      <vt:lpstr>U12 - Kluci</vt:lpstr>
      <vt:lpstr>U14 - Dívky</vt:lpstr>
      <vt:lpstr>U14 - Kluci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Kos</dc:creator>
  <cp:lastModifiedBy>Tomas Kos</cp:lastModifiedBy>
  <cp:lastPrinted>2017-05-20T11:46:06Z</cp:lastPrinted>
  <dcterms:created xsi:type="dcterms:W3CDTF">2017-05-19T18:22:09Z</dcterms:created>
  <dcterms:modified xsi:type="dcterms:W3CDTF">2017-05-22T07:33:39Z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